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Projet UGP_BAD\PROJET LOLA-ZOO\PPM_Lola_VF\PPM 2024_Projet Lola\"/>
    </mc:Choice>
  </mc:AlternateContent>
  <bookViews>
    <workbookView xWindow="0" yWindow="0" windowWidth="20490" windowHeight="6600"/>
  </bookViews>
  <sheets>
    <sheet name="Biens &amp; Travaux" sheetId="1" r:id="rId1"/>
    <sheet name="Services de consultants" sheetId="2" r:id="rId2"/>
  </sheets>
  <externalReferences>
    <externalReference r:id="rId3"/>
    <externalReference r:id="rId4"/>
    <externalReference r:id="rId5"/>
  </externalReferenc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 i="2" l="1"/>
  <c r="H17" i="2"/>
  <c r="H16" i="2"/>
  <c r="L24" i="1" l="1"/>
  <c r="J24" i="1"/>
  <c r="I24" i="1"/>
  <c r="H24" i="1"/>
  <c r="H24" i="2" l="1"/>
  <c r="L20" i="1" l="1"/>
  <c r="J20" i="1"/>
  <c r="I19" i="1"/>
  <c r="H19" i="1"/>
  <c r="L18" i="1"/>
  <c r="J18" i="1"/>
  <c r="I18" i="1"/>
  <c r="H18" i="1"/>
  <c r="L17" i="1"/>
  <c r="J17" i="1"/>
  <c r="I17" i="1"/>
  <c r="L16" i="1"/>
  <c r="J16" i="1"/>
  <c r="I16" i="1"/>
  <c r="H16" i="1"/>
  <c r="L26" i="2" l="1"/>
  <c r="J26" i="2"/>
  <c r="I23" i="2"/>
  <c r="H23" i="2"/>
  <c r="H19" i="2" l="1"/>
  <c r="I20" i="1"/>
  <c r="H20" i="1"/>
  <c r="L21" i="1"/>
  <c r="J21" i="1"/>
  <c r="E34" i="2" l="1"/>
  <c r="I21" i="1" l="1"/>
  <c r="J15" i="1"/>
  <c r="I15" i="1"/>
  <c r="H15" i="1"/>
  <c r="H14" i="2" l="1"/>
  <c r="I14" i="2" l="1"/>
  <c r="L15" i="2" l="1"/>
  <c r="J15" i="2"/>
  <c r="I15" i="2"/>
  <c r="H15" i="2"/>
  <c r="L14" i="2"/>
  <c r="E25" i="1" l="1"/>
  <c r="K15" i="1" l="1"/>
  <c r="L25" i="2" l="1"/>
  <c r="J25" i="2"/>
  <c r="L21" i="2" l="1"/>
  <c r="J21" i="2"/>
  <c r="H21" i="1" l="1"/>
  <c r="L15" i="1" l="1"/>
  <c r="H17" i="1" l="1"/>
  <c r="J19" i="1" l="1"/>
  <c r="L19" i="1" l="1"/>
  <c r="H23" i="1" l="1"/>
  <c r="I23" i="1"/>
  <c r="L23" i="1" l="1"/>
  <c r="J23" i="1"/>
  <c r="H22" i="1" l="1"/>
  <c r="J29" i="2" l="1"/>
  <c r="I29" i="2"/>
  <c r="H29" i="2"/>
  <c r="L29" i="2"/>
  <c r="I22" i="1"/>
  <c r="J22" i="1" l="1"/>
  <c r="L22" i="1"/>
  <c r="I16" i="2" l="1"/>
  <c r="H28" i="2" l="1"/>
  <c r="L16" i="2"/>
  <c r="J16" i="2"/>
  <c r="I28" i="2" l="1"/>
  <c r="I27" i="2"/>
  <c r="H27" i="2"/>
  <c r="L27" i="2" l="1"/>
  <c r="J27" i="2"/>
  <c r="L28" i="2"/>
  <c r="J28" i="2"/>
  <c r="I24" i="2" l="1"/>
  <c r="H22" i="2"/>
  <c r="J23" i="2" l="1"/>
  <c r="I22" i="2"/>
  <c r="H20" i="2"/>
  <c r="J24" i="2" l="1"/>
  <c r="H18" i="2"/>
  <c r="J19" i="2"/>
  <c r="I17" i="2"/>
  <c r="L23" i="2"/>
  <c r="J22" i="2"/>
  <c r="I20" i="2" l="1"/>
  <c r="L24" i="2"/>
  <c r="I18" i="2"/>
  <c r="J18" i="2"/>
  <c r="J17" i="2"/>
  <c r="L19" i="2"/>
  <c r="L17" i="2" l="1"/>
  <c r="L22" i="2"/>
  <c r="L18" i="2"/>
  <c r="L20" i="2" l="1"/>
  <c r="J20" i="2"/>
</calcChain>
</file>

<file path=xl/sharedStrings.xml><?xml version="1.0" encoding="utf-8"?>
<sst xmlns="http://schemas.openxmlformats.org/spreadsheetml/2006/main" count="234" uniqueCount="93">
  <si>
    <t>MODÈLE DE PLAN DE PASSATION DE MARCHÉS - VERSION SIMPLIFIÉE</t>
  </si>
  <si>
    <t>Système de passation de marchés*</t>
  </si>
  <si>
    <t xml:space="preserve">Numéro du Package </t>
  </si>
  <si>
    <t>Description du Package</t>
  </si>
  <si>
    <t>Catégorie  ̃</t>
  </si>
  <si>
    <t>Coût Estimatif (UC)**</t>
  </si>
  <si>
    <t>Mode de Passation de Marchés</t>
  </si>
  <si>
    <t>Contrôle et Audit - Examen de la Banque (Préalable /à Postériori)***</t>
  </si>
  <si>
    <t>Date de publication de l'AAO</t>
  </si>
  <si>
    <t xml:space="preserve">Date de clôture/Date d'ouverture des offres ou propositions </t>
  </si>
  <si>
    <t>Date d'attribution du contrat</t>
  </si>
  <si>
    <t xml:space="preserve">Date d'achèvement du contrat </t>
  </si>
  <si>
    <t>Commentaires pour l'exécution du contrat</t>
  </si>
  <si>
    <t>Coût Total</t>
  </si>
  <si>
    <t>*</t>
  </si>
  <si>
    <t>Insérer le système ou le régime de passation de marché utilisé pour la transaction de passation de marché dans le cadre du projet (PMPs du SPME, de la Banque ou de Tierce Partie)</t>
  </si>
  <si>
    <t xml:space="preserve">  ̃</t>
  </si>
  <si>
    <t>Indiquer les Biens, les Travaux, les Services autres que les Services de Consultant, les Services de Consultants</t>
  </si>
  <si>
    <t>**</t>
  </si>
  <si>
    <t>Coût total du Package, du lot ou de la transaction de passation de marché en UC figurant dans le REP</t>
  </si>
  <si>
    <t>***</t>
  </si>
  <si>
    <t>Indiquer la modalité de contrôle - Audit des acquisitions dans le cadre du SPME / Examen préalable / Examen a posteriori</t>
  </si>
  <si>
    <t>*+</t>
  </si>
  <si>
    <t xml:space="preserve">Indiquer la monnaie du contrat </t>
  </si>
  <si>
    <t>Construction et Bitumage de la route Lola-N'zoo frontière Côte d'Ivoire + régéneréscence des zones d'emprunt y compris l'appui à l'emplyabilité de 5 jeunes, femmes Ingénieur et Technicien en BTP dans les chantiers,</t>
  </si>
  <si>
    <t>AOI</t>
  </si>
  <si>
    <t xml:space="preserve">Préalable </t>
  </si>
  <si>
    <t>Réhabilitation d'un Marché à Lola</t>
  </si>
  <si>
    <t xml:space="preserve">Travaux </t>
  </si>
  <si>
    <t>AOO</t>
  </si>
  <si>
    <t>Réhabilitation de deux (2) école à Lola</t>
  </si>
  <si>
    <t>Travaux de Réhabilitation d'une gare routière (plus poste de contrôle sanitaire à et une aire de stationnement</t>
  </si>
  <si>
    <t>Réhabilitation d'un centre de santé à Lola</t>
  </si>
  <si>
    <t>Appui à l'organe d'exécution (matériel,équipement informatique et moyen roulants)</t>
  </si>
  <si>
    <t>Biens</t>
  </si>
  <si>
    <t>fourniture d'équipément de transformation de produits agricoles à des groupement feminin de la ZIP,</t>
  </si>
  <si>
    <t xml:space="preserve">Contôle et surveillance des travaux connexes  </t>
  </si>
  <si>
    <t>Audit Technique des travaux routiers</t>
  </si>
  <si>
    <t>Assistance Technique à l'organe d'éxecution (2AT pour 2 ans)</t>
  </si>
  <si>
    <t>Suivi Evaluation des Impacts socio économique du Programme</t>
  </si>
  <si>
    <t>Sensibilisation des populations au VIH/SIDA, au virus Ebola, au paludisme, à la sécurité routière et au renforcement des femmes, en Guinée</t>
  </si>
  <si>
    <t xml:space="preserve"> Suivi de la mise en œuvre du PGES avec le Bureau Guinéen des Etudes et Evaluations Environnementales (BGEEE)</t>
  </si>
  <si>
    <t>Sensibilisation des usagers de la route, agents publics des frontières aux mesures de facilitations du transport</t>
  </si>
  <si>
    <t>Service</t>
  </si>
  <si>
    <t>Préalable</t>
  </si>
  <si>
    <t>SBQC</t>
  </si>
  <si>
    <t>Montant du contrat (USD) *+</t>
  </si>
  <si>
    <t>SMC</t>
  </si>
  <si>
    <t>ED</t>
  </si>
  <si>
    <t>NA</t>
  </si>
  <si>
    <t>cadre de passation des marchés pour les opérations financées par le Groupe de la Banque édition octobre 2015 et aux dispositions énoncées dans l'accord de financement</t>
  </si>
  <si>
    <t>Activités non demarré</t>
  </si>
  <si>
    <t>Procédure de passation en cours</t>
  </si>
  <si>
    <t>Contrat exécuté à 80%</t>
  </si>
  <si>
    <t>Le processus de passation est en cours</t>
  </si>
  <si>
    <t>Mise oeuvre du plan d'action de biodivresité des Monts Nimba avec le Centre de Gestion de l’Environnement des monts Nimba- Simandou  (CEGENS)/Lot 2</t>
  </si>
  <si>
    <t xml:space="preserve">Accompagnement social des populations de la zone du projet (ONG/Firme). </t>
  </si>
  <si>
    <t>Mise oeuvre du plan d'action de biodivresité des Monts Nimba avec la Station Scientifique des Monts Nimba (SSMN) /Lot 1</t>
  </si>
  <si>
    <t>Audit  environnemental et social (ONG/Firme)</t>
  </si>
  <si>
    <t>Contrôle et surveillance des travaux de la route Lola N'zoo frontière Côte d'ivoire (39,75km)bitumée  en 2x1 voies,</t>
  </si>
  <si>
    <t>Pays/Organisation :</t>
  </si>
  <si>
    <t xml:space="preserve">La République de Guinée </t>
  </si>
  <si>
    <t>Nom du Projet/Programme:</t>
  </si>
  <si>
    <t>Programme d'Aménagement de route et de facilitation des transports au sein de l'union dufleve mano/ projet de reconstruction et de bitumage de la route Lola N'zoo frontière Côte d'Ivoire</t>
  </si>
  <si>
    <t>Identification SAP Projet/Programme #:</t>
  </si>
  <si>
    <t>Numéro du Prêt/Don # :</t>
  </si>
  <si>
    <t>Prêt FAD:2100 150 032594/ FAT 5900 150 000 401/ FAD add 2100 150 043 396</t>
  </si>
  <si>
    <t>Agence d'Exécution :</t>
  </si>
  <si>
    <t>Direction Nationale des Routes Nationales (DNRN) du Ministère des travaux Publics: Unité de Gestion des projets BAD</t>
  </si>
  <si>
    <t>Date de publication de l'Avis Général de Passation de Marchés (AGPM) :</t>
  </si>
  <si>
    <t>Action Anticipée d'Acquisitions:</t>
  </si>
  <si>
    <t>Date d'approbation du Plan de Passation de Marchés (PPM) :</t>
  </si>
  <si>
    <t>Période Couverte par ce PPM :</t>
  </si>
  <si>
    <t>P-Z1-DB0-160 ET P-Z1-DB0-162</t>
  </si>
  <si>
    <t>27/03/2015</t>
  </si>
  <si>
    <t>Sans Objet</t>
  </si>
  <si>
    <t>Contrat exécuté</t>
  </si>
  <si>
    <t xml:space="preserve">Catégorie  </t>
  </si>
  <si>
    <t>Construction des PCJ à la frontière CI/Guinée (axe danané-Lola), y compris poste de contrôle sanitaire</t>
  </si>
  <si>
    <t xml:space="preserve"> Etude de PCJ et du pont de Cavally</t>
  </si>
  <si>
    <t xml:space="preserve"> Contrôle et surveillance des travaux de PCJ et du pont de Cavally</t>
  </si>
  <si>
    <t>Amara DIABATE</t>
  </si>
  <si>
    <t>Audit comptable et financier du Programme exercices:  2023, 2024 et l'audit de clôture</t>
  </si>
  <si>
    <t>Le Coordonnateur des Projets Transports (UGP-BAD)</t>
  </si>
  <si>
    <t>Acquisition d'un véhicule et matériels informatiques pour le SG du Mano River Union</t>
  </si>
  <si>
    <t>Audit d'achèvement du PAR</t>
  </si>
  <si>
    <t>288000000 GNF</t>
  </si>
  <si>
    <t>1 635 602 650 GNF</t>
  </si>
  <si>
    <t>Infrastructures et équipements publics (six (6) services de santé, quatre (4) installations militaires et paramilitaires, quatre (4) forages et un puits, un bloc
marché et une tribune)</t>
  </si>
  <si>
    <t>CI</t>
  </si>
  <si>
    <t>04/06/2024</t>
  </si>
  <si>
    <t>18 mois, à compter du 1er Janvier 2024</t>
  </si>
  <si>
    <t>Conakry, le 12 Juin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</si>
</sst>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 _F_G_-;\-* #,##0\ _F_G_-;_-* &quot;-&quot;\ _F_G_-;_-@_-"/>
    <numFmt numFmtId="164" formatCode="_-* #,##0.00_-;\-* #,##0.00_-;_-* &quot;-&quot;??_-;_-@_-"/>
    <numFmt numFmtId="165" formatCode="_-* #,##0_-;\-* #,##0_-;_-* &quot;-&quot;??_-;_-@_-"/>
  </numFmts>
  <fonts count="30">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Arial"/>
      <family val="2"/>
    </font>
    <font>
      <b/>
      <sz val="10"/>
      <color theme="1"/>
      <name val="Arial"/>
      <family val="2"/>
    </font>
    <font>
      <sz val="11"/>
      <color theme="1"/>
      <name val="Arial Narrow"/>
      <family val="2"/>
    </font>
    <font>
      <b/>
      <sz val="10"/>
      <color theme="1"/>
      <name val="Arial Narrow"/>
      <family val="2"/>
    </font>
    <font>
      <b/>
      <sz val="10"/>
      <color rgb="FF000000"/>
      <name val="Arial Narrow"/>
      <family val="2"/>
    </font>
    <font>
      <sz val="7"/>
      <color rgb="FF000000"/>
      <name val="Arial Narrow"/>
      <family val="2"/>
    </font>
    <font>
      <sz val="10"/>
      <color theme="1"/>
      <name val="Arial Narrow"/>
      <family val="2"/>
    </font>
    <font>
      <sz val="10"/>
      <color theme="1"/>
      <name val="Arial Narrow"/>
      <family val="2"/>
    </font>
    <font>
      <sz val="10"/>
      <color theme="1"/>
      <name val="Calibri"/>
      <family val="2"/>
      <scheme val="minor"/>
    </font>
    <font>
      <sz val="10"/>
      <color rgb="FF000000"/>
      <name val="Arial Narrow"/>
      <family val="2"/>
    </font>
    <font>
      <b/>
      <sz val="10"/>
      <color rgb="FF000000"/>
      <name val="Arial Narrow"/>
      <family val="2"/>
    </font>
    <font>
      <b/>
      <sz val="11"/>
      <color rgb="FF000000"/>
      <name val="Arial Narrow"/>
      <family val="2"/>
    </font>
    <font>
      <sz val="11"/>
      <color theme="1"/>
      <name val="Calibri"/>
      <family val="2"/>
      <scheme val="minor"/>
    </font>
    <font>
      <b/>
      <sz val="12"/>
      <name val="Times New Roman"/>
      <family val="1"/>
    </font>
    <font>
      <sz val="11"/>
      <name val="Calibri"/>
      <family val="2"/>
      <scheme val="minor"/>
    </font>
    <font>
      <b/>
      <u/>
      <sz val="12"/>
      <color theme="1"/>
      <name val="Calibri"/>
      <family val="2"/>
      <scheme val="minor"/>
    </font>
    <font>
      <b/>
      <sz val="10"/>
      <color rgb="FFFF0000"/>
      <name val="Arial"/>
      <family val="2"/>
    </font>
    <font>
      <sz val="11"/>
      <color rgb="FFFF0000"/>
      <name val="Calibri"/>
      <family val="2"/>
      <scheme val="minor"/>
    </font>
    <font>
      <sz val="11"/>
      <color rgb="FFFF0000"/>
      <name val="Arial Narrow"/>
      <family val="2"/>
    </font>
    <font>
      <sz val="7"/>
      <color rgb="FFFF0000"/>
      <name val="Arial Narrow"/>
      <family val="2"/>
    </font>
    <font>
      <sz val="10"/>
      <name val="Arial Narrow"/>
      <family val="2"/>
    </font>
    <font>
      <b/>
      <sz val="10"/>
      <name val="Arial Narrow"/>
      <family val="2"/>
    </font>
    <font>
      <b/>
      <u/>
      <sz val="12"/>
      <name val="Calibri"/>
      <family val="2"/>
      <scheme val="minor"/>
    </font>
    <font>
      <sz val="11"/>
      <color theme="1"/>
      <name val="Calibri"/>
      <family val="2"/>
      <scheme val="minor"/>
    </font>
    <font>
      <sz val="10"/>
      <name val="Arial"/>
      <family val="2"/>
    </font>
    <font>
      <sz val="8"/>
      <color rgb="FF000000"/>
      <name val="Times New Roman"/>
      <family val="1"/>
    </font>
  </fonts>
  <fills count="5">
    <fill>
      <patternFill patternType="none"/>
    </fill>
    <fill>
      <patternFill patternType="gray125"/>
    </fill>
    <fill>
      <patternFill patternType="solid">
        <fgColor rgb="FFFFCC29"/>
        <bgColor indexed="64"/>
      </patternFill>
    </fill>
    <fill>
      <patternFill patternType="solid">
        <fgColor theme="8" tint="0.59999389629810485"/>
        <bgColor indexed="64"/>
      </patternFill>
    </fill>
    <fill>
      <patternFill patternType="solid">
        <fgColor theme="0"/>
        <bgColor indexed="64"/>
      </patternFill>
    </fill>
  </fills>
  <borders count="3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right/>
      <top style="medium">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right style="medium">
        <color indexed="64"/>
      </right>
      <top/>
      <bottom/>
      <diagonal/>
    </border>
    <border>
      <left style="medium">
        <color indexed="64"/>
      </left>
      <right style="thin">
        <color auto="1"/>
      </right>
      <top/>
      <bottom style="medium">
        <color indexed="64"/>
      </bottom>
      <diagonal/>
    </border>
    <border>
      <left style="thin">
        <color auto="1"/>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bottom style="medium">
        <color indexed="64"/>
      </bottom>
      <diagonal/>
    </border>
    <border>
      <left style="medium">
        <color auto="1"/>
      </left>
      <right/>
      <top/>
      <bottom/>
      <diagonal/>
    </border>
    <border>
      <left style="medium">
        <color auto="1"/>
      </left>
      <right/>
      <top/>
      <bottom style="medium">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auto="1"/>
      </right>
      <top style="thin">
        <color auto="1"/>
      </top>
      <bottom/>
      <diagonal/>
    </border>
  </borders>
  <cellStyleXfs count="4">
    <xf numFmtId="0" fontId="0" fillId="0" borderId="0"/>
    <xf numFmtId="164" fontId="16" fillId="0" borderId="0" applyFont="0" applyFill="0" applyBorder="0" applyAlignment="0" applyProtection="0"/>
    <xf numFmtId="41" fontId="27" fillId="0" borderId="0" applyFont="0" applyFill="0" applyBorder="0" applyAlignment="0" applyProtection="0"/>
    <xf numFmtId="0" fontId="28" fillId="0" borderId="0"/>
  </cellStyleXfs>
  <cellXfs count="143">
    <xf numFmtId="0" fontId="0" fillId="0" borderId="0" xfId="0"/>
    <xf numFmtId="0" fontId="5" fillId="0" borderId="0" xfId="0" applyFont="1" applyAlignment="1">
      <alignment vertical="center" wrapText="1"/>
    </xf>
    <xf numFmtId="0" fontId="7" fillId="0" borderId="0" xfId="0" applyFont="1" applyBorder="1" applyAlignment="1">
      <alignment vertical="center" wrapText="1"/>
    </xf>
    <xf numFmtId="0" fontId="6" fillId="0" borderId="0" xfId="0" applyFont="1" applyAlignment="1">
      <alignment wrapText="1"/>
    </xf>
    <xf numFmtId="0" fontId="8" fillId="3" borderId="2"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wrapText="1"/>
    </xf>
    <xf numFmtId="0" fontId="10" fillId="0" borderId="0" xfId="0" applyFont="1" applyAlignment="1">
      <alignment horizontal="center" vertical="center" wrapText="1"/>
    </xf>
    <xf numFmtId="0" fontId="11" fillId="0" borderId="2" xfId="0" applyFont="1" applyBorder="1" applyAlignment="1">
      <alignment vertical="center" wrapText="1"/>
    </xf>
    <xf numFmtId="0" fontId="11" fillId="0" borderId="2" xfId="0" applyFont="1" applyBorder="1" applyAlignment="1">
      <alignment horizontal="center" vertical="center" wrapText="1"/>
    </xf>
    <xf numFmtId="0" fontId="12" fillId="0" borderId="0" xfId="0" applyFont="1"/>
    <xf numFmtId="0" fontId="11" fillId="0" borderId="8" xfId="0" applyFont="1" applyBorder="1" applyAlignment="1">
      <alignment vertical="center" wrapText="1"/>
    </xf>
    <xf numFmtId="3" fontId="11" fillId="0" borderId="2" xfId="0" applyNumberFormat="1" applyFont="1" applyBorder="1" applyAlignment="1">
      <alignment vertical="center" wrapText="1"/>
    </xf>
    <xf numFmtId="14" fontId="11" fillId="0" borderId="2" xfId="0" applyNumberFormat="1" applyFont="1" applyBorder="1" applyAlignment="1">
      <alignment vertical="center" wrapText="1"/>
    </xf>
    <xf numFmtId="0" fontId="11" fillId="0" borderId="3" xfId="0" applyFont="1" applyBorder="1" applyAlignment="1">
      <alignment vertical="center" wrapText="1"/>
    </xf>
    <xf numFmtId="0" fontId="11" fillId="0" borderId="1" xfId="0" applyFont="1" applyBorder="1" applyAlignment="1">
      <alignment horizontal="center" vertical="center" wrapText="1"/>
    </xf>
    <xf numFmtId="0" fontId="5" fillId="0" borderId="0" xfId="0" applyFont="1" applyAlignment="1">
      <alignment horizontal="center" vertical="center" wrapText="1"/>
    </xf>
    <xf numFmtId="0" fontId="7" fillId="0" borderId="0" xfId="0" applyFont="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11" fillId="0" borderId="5" xfId="0" applyFont="1" applyBorder="1" applyAlignment="1">
      <alignment vertical="center" wrapText="1"/>
    </xf>
    <xf numFmtId="14" fontId="11" fillId="4" borderId="2" xfId="0" applyNumberFormat="1" applyFont="1" applyFill="1" applyBorder="1" applyAlignment="1">
      <alignment vertical="center" wrapText="1"/>
    </xf>
    <xf numFmtId="0" fontId="11" fillId="4" borderId="2" xfId="0" applyFont="1" applyFill="1" applyBorder="1" applyAlignment="1">
      <alignment vertical="center" wrapText="1"/>
    </xf>
    <xf numFmtId="0" fontId="11" fillId="4" borderId="2" xfId="0" applyFont="1" applyFill="1" applyBorder="1" applyAlignment="1">
      <alignment horizontal="center" vertical="center" wrapText="1"/>
    </xf>
    <xf numFmtId="0" fontId="0" fillId="4" borderId="0" xfId="0" applyFill="1"/>
    <xf numFmtId="14" fontId="11" fillId="4" borderId="2" xfId="0" applyNumberFormat="1" applyFont="1" applyFill="1" applyBorder="1" applyAlignment="1">
      <alignment horizontal="center" vertical="center" wrapText="1"/>
    </xf>
    <xf numFmtId="165" fontId="11" fillId="0" borderId="2" xfId="1" applyNumberFormat="1" applyFont="1" applyBorder="1" applyAlignment="1">
      <alignment vertical="center" wrapText="1"/>
    </xf>
    <xf numFmtId="165" fontId="11" fillId="4" borderId="2" xfId="1" applyNumberFormat="1" applyFont="1" applyFill="1" applyBorder="1" applyAlignment="1">
      <alignment vertical="center" wrapText="1"/>
    </xf>
    <xf numFmtId="0" fontId="10" fillId="4" borderId="2" xfId="0" applyFont="1" applyFill="1" applyBorder="1" applyAlignment="1">
      <alignment vertical="center" wrapText="1"/>
    </xf>
    <xf numFmtId="0" fontId="10" fillId="0" borderId="2" xfId="0" applyFont="1" applyBorder="1" applyAlignment="1">
      <alignment vertical="center" wrapText="1"/>
    </xf>
    <xf numFmtId="0" fontId="18" fillId="0" borderId="0" xfId="0" applyFont="1"/>
    <xf numFmtId="0" fontId="20" fillId="0" borderId="0" xfId="0" applyFont="1" applyAlignment="1">
      <alignment vertical="center" wrapText="1"/>
    </xf>
    <xf numFmtId="0" fontId="21" fillId="0" borderId="0" xfId="0" applyFont="1" applyAlignment="1">
      <alignment wrapText="1"/>
    </xf>
    <xf numFmtId="0" fontId="22" fillId="0" borderId="0" xfId="0" applyFont="1" applyAlignment="1">
      <alignment wrapText="1"/>
    </xf>
    <xf numFmtId="0" fontId="21" fillId="0" borderId="0" xfId="0" applyFont="1"/>
    <xf numFmtId="14" fontId="24" fillId="0" borderId="2" xfId="0" applyNumberFormat="1" applyFont="1" applyBorder="1" applyAlignment="1">
      <alignment vertical="center" wrapText="1"/>
    </xf>
    <xf numFmtId="0" fontId="24" fillId="0" borderId="2" xfId="0" applyFont="1" applyBorder="1" applyAlignment="1">
      <alignment vertical="center" wrapText="1"/>
    </xf>
    <xf numFmtId="14" fontId="24" fillId="4" borderId="2" xfId="0" applyNumberFormat="1" applyFont="1" applyFill="1" applyBorder="1" applyAlignment="1">
      <alignment vertical="center" wrapText="1"/>
    </xf>
    <xf numFmtId="0" fontId="24" fillId="4" borderId="2" xfId="0" applyFont="1" applyFill="1" applyBorder="1" applyAlignment="1">
      <alignment vertical="center" wrapText="1"/>
    </xf>
    <xf numFmtId="0" fontId="10" fillId="0" borderId="0" xfId="0" applyFont="1" applyAlignment="1">
      <alignment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8" fillId="3" borderId="8" xfId="0" applyFont="1" applyFill="1" applyBorder="1" applyAlignment="1">
      <alignment horizontal="center" vertical="center" wrapText="1"/>
    </xf>
    <xf numFmtId="0" fontId="0" fillId="0" borderId="0" xfId="0" applyAlignment="1">
      <alignment horizontal="center"/>
    </xf>
    <xf numFmtId="0" fontId="11" fillId="0" borderId="8" xfId="0" applyFont="1" applyBorder="1" applyAlignment="1">
      <alignment horizontal="center" vertical="center" wrapText="1"/>
    </xf>
    <xf numFmtId="0" fontId="11" fillId="0" borderId="3" xfId="0" applyFont="1" applyBorder="1" applyAlignment="1">
      <alignment horizontal="center" vertical="center" wrapText="1"/>
    </xf>
    <xf numFmtId="14" fontId="24" fillId="4" borderId="3" xfId="0" applyNumberFormat="1" applyFont="1" applyFill="1" applyBorder="1" applyAlignment="1">
      <alignment vertical="center" wrapText="1"/>
    </xf>
    <xf numFmtId="0" fontId="23" fillId="3" borderId="21" xfId="0" applyFont="1" applyFill="1" applyBorder="1" applyAlignment="1">
      <alignment vertical="center" wrapText="1"/>
    </xf>
    <xf numFmtId="14" fontId="24" fillId="0" borderId="8" xfId="0" applyNumberFormat="1" applyFont="1" applyBorder="1" applyAlignment="1">
      <alignment vertical="center" wrapText="1"/>
    </xf>
    <xf numFmtId="0" fontId="24" fillId="0" borderId="8" xfId="0" applyFont="1" applyBorder="1" applyAlignment="1">
      <alignment vertical="center" wrapText="1"/>
    </xf>
    <xf numFmtId="0" fontId="10" fillId="0" borderId="8" xfId="0" applyFont="1" applyBorder="1" applyAlignment="1">
      <alignment vertical="center" wrapText="1"/>
    </xf>
    <xf numFmtId="0" fontId="8" fillId="3" borderId="28" xfId="0" applyFont="1" applyFill="1" applyBorder="1" applyAlignment="1">
      <alignment horizontal="center" vertical="center" wrapText="1"/>
    </xf>
    <xf numFmtId="0" fontId="25" fillId="3" borderId="2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0" fillId="4" borderId="3" xfId="0" applyFont="1" applyFill="1" applyBorder="1" applyAlignment="1">
      <alignment vertical="center" wrapText="1"/>
    </xf>
    <xf numFmtId="165" fontId="11" fillId="4" borderId="3" xfId="1" applyNumberFormat="1" applyFont="1" applyFill="1" applyBorder="1" applyAlignment="1">
      <alignment vertical="center" wrapText="1"/>
    </xf>
    <xf numFmtId="0" fontId="11" fillId="4" borderId="3" xfId="0" applyFont="1" applyFill="1" applyBorder="1" applyAlignment="1">
      <alignment vertical="center" wrapText="1"/>
    </xf>
    <xf numFmtId="14" fontId="11" fillId="4" borderId="3" xfId="0" applyNumberFormat="1" applyFont="1" applyFill="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horizontal="center" vertical="center" wrapText="1"/>
    </xf>
    <xf numFmtId="41" fontId="29" fillId="4" borderId="2" xfId="2" applyFont="1" applyFill="1" applyBorder="1" applyAlignment="1">
      <alignment horizontal="center" vertical="center"/>
    </xf>
    <xf numFmtId="0" fontId="10" fillId="4" borderId="3" xfId="0" applyFont="1" applyFill="1" applyBorder="1" applyAlignment="1">
      <alignment horizontal="center" vertical="center" wrapText="1"/>
    </xf>
    <xf numFmtId="14" fontId="11" fillId="4" borderId="3" xfId="0" applyNumberFormat="1" applyFont="1" applyFill="1" applyBorder="1" applyAlignment="1">
      <alignment horizontal="center" vertical="center" wrapText="1"/>
    </xf>
    <xf numFmtId="0" fontId="24" fillId="4" borderId="3" xfId="0" applyFont="1" applyFill="1" applyBorder="1" applyAlignment="1">
      <alignment vertical="center" wrapText="1"/>
    </xf>
    <xf numFmtId="0" fontId="3" fillId="0" borderId="0" xfId="0" applyFont="1" applyAlignment="1"/>
    <xf numFmtId="0" fontId="0" fillId="0" borderId="0" xfId="0" applyAlignment="1"/>
    <xf numFmtId="0" fontId="11" fillId="0" borderId="2" xfId="0" applyFont="1" applyBorder="1" applyAlignment="1">
      <alignment horizontal="center" vertical="center" wrapText="1"/>
    </xf>
    <xf numFmtId="0" fontId="11" fillId="4" borderId="4" xfId="0" applyFont="1" applyFill="1" applyBorder="1" applyAlignment="1">
      <alignment horizontal="center" vertical="center" wrapText="1"/>
    </xf>
    <xf numFmtId="0" fontId="10" fillId="4" borderId="33" xfId="0" applyFont="1" applyFill="1" applyBorder="1" applyAlignment="1">
      <alignment horizontal="center" vertical="center" wrapText="1"/>
    </xf>
    <xf numFmtId="0" fontId="24" fillId="4" borderId="31" xfId="0" applyFont="1" applyFill="1" applyBorder="1" applyAlignment="1">
      <alignment vertical="center" wrapText="1"/>
    </xf>
    <xf numFmtId="0" fontId="24" fillId="4" borderId="32" xfId="0" applyFont="1" applyFill="1" applyBorder="1" applyAlignment="1">
      <alignment vertical="center" wrapText="1"/>
    </xf>
    <xf numFmtId="165" fontId="10" fillId="4" borderId="3" xfId="1" applyNumberFormat="1" applyFont="1" applyFill="1" applyBorder="1" applyAlignment="1">
      <alignment vertical="center" wrapText="1"/>
    </xf>
    <xf numFmtId="0" fontId="11" fillId="0" borderId="7" xfId="0" applyFont="1" applyBorder="1" applyAlignment="1">
      <alignment horizontal="center" vertical="center" wrapText="1"/>
    </xf>
    <xf numFmtId="0" fontId="10" fillId="0" borderId="2" xfId="0" applyFont="1" applyBorder="1" applyAlignment="1">
      <alignment horizontal="center" vertical="center" wrapText="1"/>
    </xf>
    <xf numFmtId="49" fontId="17" fillId="4" borderId="10" xfId="0" applyNumberFormat="1" applyFont="1" applyFill="1" applyBorder="1" applyAlignment="1">
      <alignment horizontal="center"/>
    </xf>
    <xf numFmtId="49" fontId="17" fillId="4" borderId="11" xfId="0" applyNumberFormat="1" applyFont="1" applyFill="1" applyBorder="1" applyAlignment="1">
      <alignment horizontal="center"/>
    </xf>
    <xf numFmtId="49" fontId="17" fillId="4" borderId="12" xfId="0" applyNumberFormat="1" applyFont="1" applyFill="1" applyBorder="1" applyAlignment="1">
      <alignment horizontal="center"/>
    </xf>
    <xf numFmtId="49" fontId="17" fillId="4" borderId="10" xfId="0" applyNumberFormat="1" applyFont="1" applyFill="1" applyBorder="1" applyAlignment="1">
      <alignment horizontal="center" wrapText="1"/>
    </xf>
    <xf numFmtId="49" fontId="17" fillId="4" borderId="11" xfId="0" applyNumberFormat="1" applyFont="1" applyFill="1" applyBorder="1" applyAlignment="1">
      <alignment horizontal="center" wrapText="1"/>
    </xf>
    <xf numFmtId="49" fontId="17" fillId="4" borderId="12" xfId="0" applyNumberFormat="1" applyFont="1" applyFill="1" applyBorder="1" applyAlignment="1">
      <alignment horizontal="center" wrapText="1"/>
    </xf>
    <xf numFmtId="0" fontId="8" fillId="3" borderId="13"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2" fillId="0" borderId="0" xfId="0" applyFont="1" applyAlignment="1">
      <alignment horizontal="center"/>
    </xf>
    <xf numFmtId="0" fontId="0" fillId="0" borderId="0" xfId="0" applyAlignment="1">
      <alignment horizontal="center"/>
    </xf>
    <xf numFmtId="0" fontId="23" fillId="3" borderId="5"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vertical="center" wrapText="1"/>
    </xf>
    <xf numFmtId="0" fontId="9" fillId="3" borderId="15"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3" fillId="0" borderId="0" xfId="0" applyFont="1" applyAlignment="1">
      <alignment horizontal="center"/>
    </xf>
    <xf numFmtId="49" fontId="17" fillId="0" borderId="25" xfId="0" applyNumberFormat="1" applyFont="1" applyBorder="1" applyAlignment="1">
      <alignment horizontal="left" vertical="center"/>
    </xf>
    <xf numFmtId="0" fontId="0" fillId="0" borderId="9" xfId="0" applyBorder="1"/>
    <xf numFmtId="0" fontId="0" fillId="0" borderId="26" xfId="0" applyBorder="1"/>
    <xf numFmtId="49" fontId="17" fillId="0" borderId="25" xfId="0" applyNumberFormat="1" applyFont="1" applyBorder="1" applyAlignment="1">
      <alignment horizontal="left" vertical="center" wrapText="1"/>
    </xf>
    <xf numFmtId="0" fontId="0" fillId="0" borderId="9" xfId="0" applyBorder="1" applyAlignment="1">
      <alignment wrapText="1"/>
    </xf>
    <xf numFmtId="0" fontId="0" fillId="0" borderId="26" xfId="0" applyBorder="1" applyAlignment="1">
      <alignment wrapText="1"/>
    </xf>
    <xf numFmtId="49" fontId="17" fillId="0" borderId="10" xfId="0" applyNumberFormat="1" applyFont="1" applyBorder="1" applyAlignment="1">
      <alignment horizontal="left" vertical="center" wrapText="1"/>
    </xf>
    <xf numFmtId="0" fontId="0" fillId="0" borderId="11" xfId="0" applyBorder="1" applyAlignment="1">
      <alignment wrapText="1"/>
    </xf>
    <xf numFmtId="0" fontId="0" fillId="0" borderId="12" xfId="0" applyBorder="1" applyAlignment="1">
      <alignment wrapText="1"/>
    </xf>
    <xf numFmtId="0" fontId="26" fillId="0" borderId="0" xfId="0" applyFont="1" applyAlignment="1">
      <alignment horizontal="center"/>
    </xf>
    <xf numFmtId="0" fontId="19" fillId="0" borderId="0" xfId="0" applyFont="1" applyAlignment="1">
      <alignment horizontal="center"/>
    </xf>
    <xf numFmtId="0" fontId="4" fillId="0" borderId="0" xfId="0" applyFont="1" applyAlignment="1">
      <alignment horizontal="center" vertical="center" wrapText="1"/>
    </xf>
    <xf numFmtId="0" fontId="8" fillId="2" borderId="27"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5" fillId="3" borderId="5"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8" xfId="0" applyFont="1" applyBorder="1" applyAlignment="1">
      <alignment horizontal="center" vertical="center" wrapText="1"/>
    </xf>
    <xf numFmtId="0" fontId="12" fillId="0" borderId="0" xfId="0" applyFont="1" applyAlignment="1">
      <alignment horizontal="center"/>
    </xf>
    <xf numFmtId="0" fontId="13" fillId="3" borderId="5"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1" fillId="4" borderId="5" xfId="0" applyFont="1" applyFill="1" applyBorder="1" applyAlignment="1">
      <alignment vertical="center" wrapText="1"/>
    </xf>
    <xf numFmtId="0" fontId="11" fillId="4" borderId="2" xfId="0" applyFont="1" applyFill="1" applyBorder="1" applyAlignment="1">
      <alignment horizontal="left" vertical="center" wrapText="1"/>
    </xf>
    <xf numFmtId="0" fontId="1" fillId="0" borderId="0" xfId="0" applyFont="1" applyAlignment="1"/>
    <xf numFmtId="0" fontId="1" fillId="0" borderId="0" xfId="0" applyFont="1" applyAlignment="1">
      <alignment horizontal="center"/>
    </xf>
  </cellXfs>
  <cellStyles count="4">
    <cellStyle name="Milliers" xfId="1" builtinId="3"/>
    <cellStyle name="Milliers [0]" xfId="2" builtinId="6"/>
    <cellStyle name="Normal" xfId="0" builtinId="0"/>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FF_PPM%202023_%20LOLA%20N'ZOO%20FT%20REVU%20SNF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PM%202024_%20LOL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onsieur%20Sangar&#233;\Downloads\PPM%202023_%20LOLA%20N'ZOO%20FT%20C.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ns &amp; Travaux"/>
      <sheetName val="Consultants"/>
    </sheetNames>
    <sheetDataSet>
      <sheetData sheetId="0" refreshError="1">
        <row r="18">
          <cell r="O18">
            <v>42398</v>
          </cell>
          <cell r="P18">
            <v>42451</v>
          </cell>
          <cell r="S18">
            <v>43033</v>
          </cell>
          <cell r="V18">
            <v>43633</v>
          </cell>
        </row>
        <row r="23">
          <cell r="O23">
            <v>45353</v>
          </cell>
        </row>
        <row r="33">
          <cell r="O33">
            <v>45264</v>
          </cell>
          <cell r="P33">
            <v>45307</v>
          </cell>
        </row>
        <row r="36">
          <cell r="P36">
            <v>44844</v>
          </cell>
          <cell r="S36">
            <v>45167</v>
          </cell>
          <cell r="V36">
            <v>45254</v>
          </cell>
        </row>
        <row r="37">
          <cell r="O37">
            <v>44910</v>
          </cell>
        </row>
      </sheetData>
      <sheetData sheetId="1" refreshError="1">
        <row r="17">
          <cell r="H17">
            <v>42515</v>
          </cell>
        </row>
        <row r="32">
          <cell r="H32">
            <v>45180</v>
          </cell>
        </row>
        <row r="37">
          <cell r="Y37">
            <v>45313</v>
          </cell>
          <cell r="AB37">
            <v>45484</v>
          </cell>
        </row>
        <row r="45">
          <cell r="H45">
            <v>44872</v>
          </cell>
          <cell r="R45">
            <v>45321</v>
          </cell>
        </row>
        <row r="50">
          <cell r="Y50">
            <v>45099</v>
          </cell>
          <cell r="AB50">
            <v>45420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ns &amp; Travaux"/>
      <sheetName val="Consultants"/>
    </sheetNames>
    <sheetDataSet>
      <sheetData sheetId="0">
        <row r="20">
          <cell r="O20">
            <v>45353</v>
          </cell>
          <cell r="P20">
            <v>45383</v>
          </cell>
          <cell r="S20">
            <v>45426</v>
          </cell>
          <cell r="V20">
            <v>45537</v>
          </cell>
        </row>
        <row r="23">
          <cell r="P23">
            <v>45383</v>
          </cell>
          <cell r="S23">
            <v>45426</v>
          </cell>
          <cell r="V23">
            <v>45537</v>
          </cell>
        </row>
        <row r="26">
          <cell r="O26">
            <v>45353</v>
          </cell>
          <cell r="P26">
            <v>45383</v>
          </cell>
          <cell r="S26">
            <v>45426</v>
          </cell>
          <cell r="V26">
            <v>45537</v>
          </cell>
        </row>
        <row r="29">
          <cell r="O29">
            <v>45353</v>
          </cell>
          <cell r="P29">
            <v>45383</v>
          </cell>
          <cell r="S29">
            <v>45426</v>
          </cell>
          <cell r="V29">
            <v>45537</v>
          </cell>
        </row>
        <row r="32">
          <cell r="S32">
            <v>45351</v>
          </cell>
          <cell r="V32">
            <v>45411</v>
          </cell>
        </row>
        <row r="38">
          <cell r="O38">
            <v>45467</v>
          </cell>
          <cell r="P38">
            <v>45512</v>
          </cell>
          <cell r="S38">
            <v>45555</v>
          </cell>
          <cell r="V38">
            <v>45615</v>
          </cell>
        </row>
        <row r="40">
          <cell r="O40">
            <v>45453</v>
          </cell>
          <cell r="P40">
            <v>45483</v>
          </cell>
          <cell r="S40">
            <v>45526</v>
          </cell>
          <cell r="V40">
            <v>45637</v>
          </cell>
        </row>
        <row r="43">
          <cell r="O43">
            <v>45514</v>
          </cell>
          <cell r="P43">
            <v>45544</v>
          </cell>
          <cell r="S43">
            <v>45587</v>
          </cell>
          <cell r="V43">
            <v>45698</v>
          </cell>
        </row>
      </sheetData>
      <sheetData sheetId="1">
        <row r="24">
          <cell r="R24">
            <v>45518</v>
          </cell>
          <cell r="Y24">
            <v>45604</v>
          </cell>
          <cell r="AB24">
            <v>45685</v>
          </cell>
        </row>
        <row r="25">
          <cell r="H25">
            <v>45383</v>
          </cell>
        </row>
        <row r="27">
          <cell r="H27">
            <v>45474</v>
          </cell>
          <cell r="R27">
            <v>45560</v>
          </cell>
          <cell r="Y27">
            <v>45646</v>
          </cell>
          <cell r="AB27">
            <v>45727</v>
          </cell>
        </row>
        <row r="30">
          <cell r="H30">
            <v>45507</v>
          </cell>
          <cell r="U30">
            <v>45553</v>
          </cell>
          <cell r="Y30">
            <v>45596</v>
          </cell>
          <cell r="AB30">
            <v>45707</v>
          </cell>
        </row>
        <row r="33">
          <cell r="Y33">
            <v>45585</v>
          </cell>
          <cell r="AB33">
            <v>45666</v>
          </cell>
        </row>
        <row r="34">
          <cell r="R34">
            <v>45489</v>
          </cell>
        </row>
        <row r="36">
          <cell r="H36">
            <v>45481</v>
          </cell>
          <cell r="R36">
            <v>45567</v>
          </cell>
          <cell r="Y36">
            <v>45631</v>
          </cell>
        </row>
        <row r="43">
          <cell r="H43">
            <v>45512</v>
          </cell>
          <cell r="R43">
            <v>45598</v>
          </cell>
          <cell r="Y43">
            <v>45684</v>
          </cell>
          <cell r="AB43">
            <v>45765</v>
          </cell>
        </row>
        <row r="46">
          <cell r="Y46">
            <v>45554</v>
          </cell>
          <cell r="AB46">
            <v>45725</v>
          </cell>
        </row>
        <row r="49">
          <cell r="R49">
            <v>45517</v>
          </cell>
          <cell r="Y49">
            <v>45603</v>
          </cell>
          <cell r="AB49">
            <v>45648</v>
          </cell>
        </row>
        <row r="50">
          <cell r="H50">
            <v>45327</v>
          </cell>
        </row>
        <row r="57">
          <cell r="R57">
            <v>45586</v>
          </cell>
          <cell r="Y57">
            <v>45672</v>
          </cell>
          <cell r="AB57">
            <v>45993</v>
          </cell>
        </row>
        <row r="60">
          <cell r="H60">
            <v>45512</v>
          </cell>
          <cell r="R60">
            <v>45586</v>
          </cell>
          <cell r="Y60">
            <v>45672</v>
          </cell>
          <cell r="AB60">
            <v>45993</v>
          </cell>
        </row>
        <row r="63">
          <cell r="H63">
            <v>45517</v>
          </cell>
          <cell r="R63">
            <v>45591</v>
          </cell>
          <cell r="Y63">
            <v>45677</v>
          </cell>
          <cell r="AB63">
            <v>45998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ns &amp; Travaux"/>
      <sheetName val="Consultants"/>
    </sheetNames>
    <sheetDataSet>
      <sheetData sheetId="0"/>
      <sheetData sheetId="1">
        <row r="11">
          <cell r="R11">
            <v>42534</v>
          </cell>
          <cell r="AB11">
            <v>43579</v>
          </cell>
        </row>
        <row r="13">
          <cell r="H13">
            <v>45074</v>
          </cell>
          <cell r="R13">
            <v>45160</v>
          </cell>
          <cell r="Y13">
            <v>45246</v>
          </cell>
          <cell r="AB13">
            <v>45567</v>
          </cell>
        </row>
        <row r="47">
          <cell r="Y47">
            <v>45049</v>
          </cell>
          <cell r="AB47">
            <v>45310</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tabSelected="1" topLeftCell="A28" zoomScale="110" zoomScaleNormal="110" workbookViewId="0">
      <selection activeCell="G40" sqref="G40"/>
    </sheetView>
  </sheetViews>
  <sheetFormatPr baseColWidth="10" defaultColWidth="8.7109375" defaultRowHeight="15"/>
  <cols>
    <col min="1" max="1" width="12.85546875" customWidth="1"/>
    <col min="2" max="2" width="5.28515625" style="19" customWidth="1"/>
    <col min="3" max="3" width="24" customWidth="1"/>
    <col min="4" max="4" width="10" customWidth="1"/>
    <col min="5" max="5" width="10.42578125" customWidth="1"/>
    <col min="6" max="6" width="11.28515625" customWidth="1"/>
    <col min="7" max="7" width="13.140625" customWidth="1"/>
    <col min="8" max="8" width="9.85546875" style="34" customWidth="1"/>
    <col min="9" max="9" width="12.85546875" style="34" customWidth="1"/>
    <col min="10" max="10" width="11.42578125" style="34" customWidth="1"/>
    <col min="11" max="11" width="11.5703125" style="34" customWidth="1"/>
    <col min="12" max="12" width="10.42578125" style="34" customWidth="1"/>
    <col min="13" max="13" width="13" customWidth="1"/>
  </cols>
  <sheetData>
    <row r="1" spans="1:13" ht="21.6" customHeight="1">
      <c r="A1" s="111" t="s">
        <v>0</v>
      </c>
      <c r="B1" s="111"/>
      <c r="C1" s="111"/>
      <c r="D1" s="111"/>
      <c r="E1" s="111"/>
      <c r="F1" s="111"/>
      <c r="G1" s="111"/>
      <c r="H1" s="111"/>
      <c r="I1" s="111"/>
      <c r="J1" s="111"/>
      <c r="K1" s="111"/>
      <c r="L1" s="111"/>
      <c r="M1" s="111"/>
    </row>
    <row r="2" spans="1:13" ht="15" customHeight="1" thickBot="1">
      <c r="A2" s="1"/>
      <c r="B2" s="16"/>
      <c r="C2" s="1"/>
      <c r="D2" s="1"/>
      <c r="E2" s="1"/>
      <c r="F2" s="1"/>
      <c r="G2" s="1"/>
      <c r="H2" s="31"/>
      <c r="I2" s="31"/>
      <c r="J2" s="32"/>
      <c r="K2" s="32"/>
      <c r="L2" s="32"/>
      <c r="M2" s="6"/>
    </row>
    <row r="3" spans="1:13" ht="16.5" thickBot="1">
      <c r="A3" s="100" t="s">
        <v>60</v>
      </c>
      <c r="B3" s="101"/>
      <c r="C3" s="101"/>
      <c r="D3" s="102"/>
      <c r="E3" s="76" t="s">
        <v>61</v>
      </c>
      <c r="F3" s="77"/>
      <c r="G3" s="77"/>
      <c r="H3" s="77"/>
      <c r="I3" s="77"/>
      <c r="J3" s="77"/>
      <c r="K3" s="77"/>
      <c r="L3" s="77"/>
      <c r="M3" s="78"/>
    </row>
    <row r="4" spans="1:13" ht="41.25" customHeight="1" thickBot="1">
      <c r="A4" s="100" t="s">
        <v>62</v>
      </c>
      <c r="B4" s="101"/>
      <c r="C4" s="101"/>
      <c r="D4" s="102"/>
      <c r="E4" s="79" t="s">
        <v>63</v>
      </c>
      <c r="F4" s="80"/>
      <c r="G4" s="80"/>
      <c r="H4" s="80"/>
      <c r="I4" s="80"/>
      <c r="J4" s="80"/>
      <c r="K4" s="80"/>
      <c r="L4" s="80"/>
      <c r="M4" s="81"/>
    </row>
    <row r="5" spans="1:13" ht="23.25" customHeight="1" thickBot="1">
      <c r="A5" s="100" t="s">
        <v>64</v>
      </c>
      <c r="B5" s="101"/>
      <c r="C5" s="101"/>
      <c r="D5" s="102"/>
      <c r="E5" s="79" t="s">
        <v>73</v>
      </c>
      <c r="F5" s="80"/>
      <c r="G5" s="80"/>
      <c r="H5" s="80"/>
      <c r="I5" s="80"/>
      <c r="J5" s="80"/>
      <c r="K5" s="80"/>
      <c r="L5" s="80"/>
      <c r="M5" s="81"/>
    </row>
    <row r="6" spans="1:13" ht="24" customHeight="1" thickBot="1">
      <c r="A6" s="100" t="s">
        <v>65</v>
      </c>
      <c r="B6" s="101"/>
      <c r="C6" s="101"/>
      <c r="D6" s="102"/>
      <c r="E6" s="79" t="s">
        <v>66</v>
      </c>
      <c r="F6" s="80"/>
      <c r="G6" s="80"/>
      <c r="H6" s="80"/>
      <c r="I6" s="80"/>
      <c r="J6" s="80"/>
      <c r="K6" s="80"/>
      <c r="L6" s="80"/>
      <c r="M6" s="81"/>
    </row>
    <row r="7" spans="1:13" ht="42.75" customHeight="1" thickBot="1">
      <c r="A7" s="100" t="s">
        <v>67</v>
      </c>
      <c r="B7" s="101"/>
      <c r="C7" s="101"/>
      <c r="D7" s="102"/>
      <c r="E7" s="79" t="s">
        <v>68</v>
      </c>
      <c r="F7" s="80"/>
      <c r="G7" s="80"/>
      <c r="H7" s="80"/>
      <c r="I7" s="80"/>
      <c r="J7" s="80"/>
      <c r="K7" s="80"/>
      <c r="L7" s="80"/>
      <c r="M7" s="81"/>
    </row>
    <row r="8" spans="1:13" ht="28.5" customHeight="1" thickBot="1">
      <c r="A8" s="103" t="s">
        <v>69</v>
      </c>
      <c r="B8" s="104"/>
      <c r="C8" s="104"/>
      <c r="D8" s="105"/>
      <c r="E8" s="79" t="s">
        <v>74</v>
      </c>
      <c r="F8" s="80"/>
      <c r="G8" s="80"/>
      <c r="H8" s="80"/>
      <c r="I8" s="80"/>
      <c r="J8" s="80"/>
      <c r="K8" s="80"/>
      <c r="L8" s="80"/>
      <c r="M8" s="81"/>
    </row>
    <row r="9" spans="1:13" ht="16.5" customHeight="1" thickBot="1">
      <c r="A9" s="100" t="s">
        <v>70</v>
      </c>
      <c r="B9" s="101"/>
      <c r="C9" s="101"/>
      <c r="D9" s="102"/>
      <c r="E9" s="79" t="s">
        <v>75</v>
      </c>
      <c r="F9" s="80"/>
      <c r="G9" s="80"/>
      <c r="H9" s="80"/>
      <c r="I9" s="80"/>
      <c r="J9" s="80"/>
      <c r="K9" s="80"/>
      <c r="L9" s="80"/>
      <c r="M9" s="81"/>
    </row>
    <row r="10" spans="1:13" ht="32.450000000000003" customHeight="1" thickBot="1">
      <c r="A10" s="103" t="s">
        <v>71</v>
      </c>
      <c r="B10" s="104"/>
      <c r="C10" s="104"/>
      <c r="D10" s="105"/>
      <c r="E10" s="79" t="s">
        <v>90</v>
      </c>
      <c r="F10" s="80"/>
      <c r="G10" s="80"/>
      <c r="H10" s="80"/>
      <c r="I10" s="80"/>
      <c r="J10" s="80"/>
      <c r="K10" s="80"/>
      <c r="L10" s="80"/>
      <c r="M10" s="81"/>
    </row>
    <row r="11" spans="1:13" ht="24" customHeight="1" thickBot="1">
      <c r="A11" s="106" t="s">
        <v>72</v>
      </c>
      <c r="B11" s="107"/>
      <c r="C11" s="107"/>
      <c r="D11" s="108"/>
      <c r="E11" s="79" t="s">
        <v>91</v>
      </c>
      <c r="F11" s="80"/>
      <c r="G11" s="80"/>
      <c r="H11" s="80"/>
      <c r="I11" s="80"/>
      <c r="J11" s="80"/>
      <c r="K11" s="80"/>
      <c r="L11" s="80"/>
      <c r="M11" s="81"/>
    </row>
    <row r="12" spans="1:13" ht="17.25" thickBot="1">
      <c r="A12" s="2"/>
      <c r="B12" s="17"/>
      <c r="C12" s="2"/>
      <c r="D12" s="3"/>
      <c r="E12" s="3"/>
      <c r="F12" s="3"/>
      <c r="G12" s="3"/>
      <c r="H12" s="33"/>
      <c r="I12" s="33"/>
      <c r="J12" s="33"/>
      <c r="K12" s="33"/>
      <c r="L12" s="33"/>
      <c r="M12" s="3"/>
    </row>
    <row r="13" spans="1:13" ht="19.5" customHeight="1" thickBot="1">
      <c r="A13" s="112" t="s">
        <v>0</v>
      </c>
      <c r="B13" s="113"/>
      <c r="C13" s="113"/>
      <c r="D13" s="113"/>
      <c r="E13" s="113"/>
      <c r="F13" s="113"/>
      <c r="G13" s="113"/>
      <c r="H13" s="113"/>
      <c r="I13" s="113"/>
      <c r="J13" s="113"/>
      <c r="K13" s="113"/>
      <c r="L13" s="113"/>
      <c r="M13" s="114"/>
    </row>
    <row r="14" spans="1:13" ht="65.099999999999994" customHeight="1" thickBot="1">
      <c r="A14" s="54" t="s">
        <v>1</v>
      </c>
      <c r="B14" s="51" t="s">
        <v>2</v>
      </c>
      <c r="C14" s="51" t="s">
        <v>3</v>
      </c>
      <c r="D14" s="51" t="s">
        <v>4</v>
      </c>
      <c r="E14" s="51" t="s">
        <v>5</v>
      </c>
      <c r="F14" s="51" t="s">
        <v>6</v>
      </c>
      <c r="G14" s="51" t="s">
        <v>7</v>
      </c>
      <c r="H14" s="52" t="s">
        <v>8</v>
      </c>
      <c r="I14" s="52" t="s">
        <v>9</v>
      </c>
      <c r="J14" s="52" t="s">
        <v>10</v>
      </c>
      <c r="K14" s="52" t="s">
        <v>46</v>
      </c>
      <c r="L14" s="52" t="s">
        <v>11</v>
      </c>
      <c r="M14" s="53" t="s">
        <v>12</v>
      </c>
    </row>
    <row r="15" spans="1:13" s="10" customFormat="1" ht="112.5" customHeight="1">
      <c r="A15" s="115" t="s">
        <v>50</v>
      </c>
      <c r="B15" s="44">
        <v>1</v>
      </c>
      <c r="C15" s="11" t="s">
        <v>24</v>
      </c>
      <c r="D15" s="44" t="s">
        <v>28</v>
      </c>
      <c r="E15" s="20">
        <v>23342634</v>
      </c>
      <c r="F15" s="41" t="s">
        <v>25</v>
      </c>
      <c r="G15" s="44" t="s">
        <v>26</v>
      </c>
      <c r="H15" s="48">
        <f>+'[1]Biens &amp; Travaux'!$O$18</f>
        <v>42398</v>
      </c>
      <c r="I15" s="48">
        <f>+'[1]Biens &amp; Travaux'!$P$18</f>
        <v>42451</v>
      </c>
      <c r="J15" s="48">
        <f>+'[1]Biens &amp; Travaux'!$S$18</f>
        <v>43033</v>
      </c>
      <c r="K15" s="49">
        <f>207622599540/8959</f>
        <v>23174751.595044091</v>
      </c>
      <c r="L15" s="48">
        <f>+'[1]Biens &amp; Travaux'!$V$18</f>
        <v>43633</v>
      </c>
      <c r="M15" s="50" t="s">
        <v>76</v>
      </c>
    </row>
    <row r="16" spans="1:13" s="10" customFormat="1" ht="25.5" customHeight="1">
      <c r="A16" s="115"/>
      <c r="B16" s="9">
        <v>2</v>
      </c>
      <c r="C16" s="14" t="s">
        <v>27</v>
      </c>
      <c r="D16" s="9" t="s">
        <v>28</v>
      </c>
      <c r="E16" s="12">
        <v>268410</v>
      </c>
      <c r="F16" s="8" t="s">
        <v>29</v>
      </c>
      <c r="G16" s="9" t="s">
        <v>26</v>
      </c>
      <c r="H16" s="35">
        <f>+'[2]Biens &amp; Travaux'!$O$20</f>
        <v>45353</v>
      </c>
      <c r="I16" s="35">
        <f>+'[2]Biens &amp; Travaux'!$P$20</f>
        <v>45383</v>
      </c>
      <c r="J16" s="35">
        <f>+'[2]Biens &amp; Travaux'!$S$20</f>
        <v>45426</v>
      </c>
      <c r="K16" s="36"/>
      <c r="L16" s="35">
        <f>+'[2]Biens &amp; Travaux'!$V$20</f>
        <v>45537</v>
      </c>
      <c r="M16" s="36" t="s">
        <v>51</v>
      </c>
    </row>
    <row r="17" spans="1:13" s="10" customFormat="1" ht="42.75" customHeight="1">
      <c r="A17" s="115"/>
      <c r="B17" s="9">
        <v>3</v>
      </c>
      <c r="C17" s="8" t="s">
        <v>30</v>
      </c>
      <c r="D17" s="9" t="s">
        <v>28</v>
      </c>
      <c r="E17" s="12">
        <v>100654</v>
      </c>
      <c r="F17" s="9" t="s">
        <v>29</v>
      </c>
      <c r="G17" s="9" t="s">
        <v>26</v>
      </c>
      <c r="H17" s="37">
        <f>+'[1]Biens &amp; Travaux'!$O$23</f>
        <v>45353</v>
      </c>
      <c r="I17" s="37">
        <f>+'[2]Biens &amp; Travaux'!$P$23</f>
        <v>45383</v>
      </c>
      <c r="J17" s="37">
        <f>+'[2]Biens &amp; Travaux'!$S$23</f>
        <v>45426</v>
      </c>
      <c r="K17" s="38"/>
      <c r="L17" s="37">
        <f>+'[2]Biens &amp; Travaux'!$V$23</f>
        <v>45537</v>
      </c>
      <c r="M17" s="36" t="s">
        <v>51</v>
      </c>
    </row>
    <row r="18" spans="1:13" s="10" customFormat="1" ht="60" customHeight="1">
      <c r="A18" s="115"/>
      <c r="B18" s="9">
        <v>4</v>
      </c>
      <c r="C18" s="8" t="s">
        <v>31</v>
      </c>
      <c r="D18" s="9" t="s">
        <v>28</v>
      </c>
      <c r="E18" s="12">
        <v>342028</v>
      </c>
      <c r="F18" s="9" t="s">
        <v>29</v>
      </c>
      <c r="G18" s="9" t="s">
        <v>26</v>
      </c>
      <c r="H18" s="37">
        <f>+'[2]Biens &amp; Travaux'!$O$26</f>
        <v>45353</v>
      </c>
      <c r="I18" s="37">
        <f>+'[2]Biens &amp; Travaux'!$P$26</f>
        <v>45383</v>
      </c>
      <c r="J18" s="37">
        <f>+'[2]Biens &amp; Travaux'!$S$26</f>
        <v>45426</v>
      </c>
      <c r="K18" s="38"/>
      <c r="L18" s="37">
        <f>+'[2]Biens &amp; Travaux'!$V$26</f>
        <v>45537</v>
      </c>
      <c r="M18" s="36" t="s">
        <v>51</v>
      </c>
    </row>
    <row r="19" spans="1:13" s="10" customFormat="1" ht="35.25" customHeight="1">
      <c r="A19" s="115"/>
      <c r="B19" s="9">
        <v>5</v>
      </c>
      <c r="C19" s="8" t="s">
        <v>32</v>
      </c>
      <c r="D19" s="9" t="s">
        <v>28</v>
      </c>
      <c r="E19" s="12">
        <v>41369</v>
      </c>
      <c r="F19" s="9" t="s">
        <v>29</v>
      </c>
      <c r="G19" s="9" t="s">
        <v>26</v>
      </c>
      <c r="H19" s="37">
        <f>+'[2]Biens &amp; Travaux'!$O$29</f>
        <v>45353</v>
      </c>
      <c r="I19" s="37">
        <f>+'[2]Biens &amp; Travaux'!$P$29</f>
        <v>45383</v>
      </c>
      <c r="J19" s="37">
        <f>+'[2]Biens &amp; Travaux'!$S$29</f>
        <v>45426</v>
      </c>
      <c r="K19" s="38"/>
      <c r="L19" s="37">
        <f>+'[2]Biens &amp; Travaux'!$V$29</f>
        <v>45537</v>
      </c>
      <c r="M19" s="36" t="s">
        <v>51</v>
      </c>
    </row>
    <row r="20" spans="1:13" s="10" customFormat="1" ht="42.75" customHeight="1">
      <c r="A20" s="115"/>
      <c r="B20" s="9">
        <v>6</v>
      </c>
      <c r="C20" s="8" t="s">
        <v>33</v>
      </c>
      <c r="D20" s="15" t="s">
        <v>34</v>
      </c>
      <c r="E20" s="12">
        <v>134205</v>
      </c>
      <c r="F20" s="9" t="s">
        <v>29</v>
      </c>
      <c r="G20" s="9" t="s">
        <v>26</v>
      </c>
      <c r="H20" s="35">
        <f>+'[1]Biens &amp; Travaux'!$O$33</f>
        <v>45264</v>
      </c>
      <c r="I20" s="35">
        <f>+'[1]Biens &amp; Travaux'!$P$33</f>
        <v>45307</v>
      </c>
      <c r="J20" s="35">
        <f>+'[2]Biens &amp; Travaux'!$S$32</f>
        <v>45351</v>
      </c>
      <c r="K20" s="36"/>
      <c r="L20" s="35">
        <f>+'[2]Biens &amp; Travaux'!$V$32</f>
        <v>45411</v>
      </c>
      <c r="M20" s="8" t="s">
        <v>52</v>
      </c>
    </row>
    <row r="21" spans="1:13" s="10" customFormat="1" ht="60.75" customHeight="1">
      <c r="A21" s="115"/>
      <c r="B21" s="9">
        <v>7</v>
      </c>
      <c r="C21" s="8" t="s">
        <v>35</v>
      </c>
      <c r="D21" s="15" t="s">
        <v>34</v>
      </c>
      <c r="E21" s="12">
        <v>201308</v>
      </c>
      <c r="F21" s="9" t="s">
        <v>29</v>
      </c>
      <c r="G21" s="9" t="s">
        <v>26</v>
      </c>
      <c r="H21" s="35">
        <f>+'[1]Biens &amp; Travaux'!$O$37</f>
        <v>44910</v>
      </c>
      <c r="I21" s="35">
        <f>+'[1]Biens &amp; Travaux'!$P$36</f>
        <v>44844</v>
      </c>
      <c r="J21" s="35">
        <f>+'[1]Biens &amp; Travaux'!$S$36</f>
        <v>45167</v>
      </c>
      <c r="K21" s="36"/>
      <c r="L21" s="35">
        <f>+'[1]Biens &amp; Travaux'!$V$36</f>
        <v>45254</v>
      </c>
      <c r="M21" s="29" t="s">
        <v>76</v>
      </c>
    </row>
    <row r="22" spans="1:13" s="10" customFormat="1" ht="60.75" customHeight="1">
      <c r="A22" s="116"/>
      <c r="B22" s="45">
        <v>8</v>
      </c>
      <c r="C22" s="56" t="s">
        <v>84</v>
      </c>
      <c r="D22" s="69" t="s">
        <v>34</v>
      </c>
      <c r="E22" s="139">
        <v>70000</v>
      </c>
      <c r="F22" s="63" t="s">
        <v>29</v>
      </c>
      <c r="G22" s="55" t="s">
        <v>26</v>
      </c>
      <c r="H22" s="46">
        <f>+'[2]Biens &amp; Travaux'!$O$38</f>
        <v>45467</v>
      </c>
      <c r="I22" s="46">
        <f>+'[2]Biens &amp; Travaux'!$P$38</f>
        <v>45512</v>
      </c>
      <c r="J22" s="46">
        <f>+'[2]Biens &amp; Travaux'!$S$38</f>
        <v>45555</v>
      </c>
      <c r="K22" s="65"/>
      <c r="L22" s="46">
        <f>+'[2]Biens &amp; Travaux'!$V$38</f>
        <v>45615</v>
      </c>
      <c r="M22" s="58" t="s">
        <v>52</v>
      </c>
    </row>
    <row r="23" spans="1:13" s="10" customFormat="1" ht="55.5" customHeight="1">
      <c r="A23" s="116"/>
      <c r="B23" s="40">
        <v>9</v>
      </c>
      <c r="C23" s="60" t="s">
        <v>78</v>
      </c>
      <c r="D23" s="61" t="s">
        <v>28</v>
      </c>
      <c r="E23" s="14">
        <v>1204491</v>
      </c>
      <c r="F23" s="40" t="s">
        <v>29</v>
      </c>
      <c r="G23" s="40" t="s">
        <v>26</v>
      </c>
      <c r="H23" s="46">
        <f>+'[2]Biens &amp; Travaux'!$O$40</f>
        <v>45453</v>
      </c>
      <c r="I23" s="46">
        <f>+'[2]Biens &amp; Travaux'!$P$40</f>
        <v>45483</v>
      </c>
      <c r="J23" s="46">
        <f>+'[2]Biens &amp; Travaux'!$S$40</f>
        <v>45526</v>
      </c>
      <c r="K23" s="65"/>
      <c r="L23" s="46">
        <f>+'[2]Biens &amp; Travaux'!$V$40</f>
        <v>45637</v>
      </c>
      <c r="M23" s="14" t="s">
        <v>52</v>
      </c>
    </row>
    <row r="24" spans="1:13" s="10" customFormat="1" ht="97.5" customHeight="1" thickBot="1">
      <c r="A24" s="74"/>
      <c r="B24" s="68">
        <v>10</v>
      </c>
      <c r="C24" s="29" t="s">
        <v>88</v>
      </c>
      <c r="D24" s="75" t="s">
        <v>28</v>
      </c>
      <c r="E24" s="29" t="s">
        <v>87</v>
      </c>
      <c r="F24" s="68" t="s">
        <v>29</v>
      </c>
      <c r="G24" s="68" t="s">
        <v>26</v>
      </c>
      <c r="H24" s="37">
        <f>+'[2]Biens &amp; Travaux'!$O$43</f>
        <v>45514</v>
      </c>
      <c r="I24" s="37">
        <f>+'[2]Biens &amp; Travaux'!$P$43</f>
        <v>45544</v>
      </c>
      <c r="J24" s="37">
        <f>+'[2]Biens &amp; Travaux'!$S$43</f>
        <v>45587</v>
      </c>
      <c r="K24" s="38"/>
      <c r="L24" s="37">
        <f>+'[2]Biens &amp; Travaux'!$V$43</f>
        <v>45698</v>
      </c>
      <c r="M24" s="14" t="s">
        <v>52</v>
      </c>
    </row>
    <row r="25" spans="1:13" ht="17.45" customHeight="1">
      <c r="A25" s="82" t="s">
        <v>13</v>
      </c>
      <c r="B25" s="85"/>
      <c r="C25" s="86"/>
      <c r="D25" s="87"/>
      <c r="E25" s="117">
        <f>SUM(E15:E23)</f>
        <v>25705099</v>
      </c>
      <c r="F25" s="85"/>
      <c r="G25" s="86"/>
      <c r="H25" s="86"/>
      <c r="I25" s="86"/>
      <c r="J25" s="87"/>
      <c r="K25" s="93"/>
      <c r="L25" s="85"/>
      <c r="M25" s="97"/>
    </row>
    <row r="26" spans="1:13" ht="4.5" customHeight="1">
      <c r="A26" s="83"/>
      <c r="B26" s="85"/>
      <c r="C26" s="86"/>
      <c r="D26" s="87"/>
      <c r="E26" s="117"/>
      <c r="F26" s="85"/>
      <c r="G26" s="86"/>
      <c r="H26" s="86"/>
      <c r="I26" s="86"/>
      <c r="J26" s="87"/>
      <c r="K26" s="94"/>
      <c r="L26" s="85"/>
      <c r="M26" s="97"/>
    </row>
    <row r="27" spans="1:13" ht="17.25" hidden="1" customHeight="1">
      <c r="A27" s="84"/>
      <c r="B27" s="88"/>
      <c r="C27" s="89"/>
      <c r="D27" s="90"/>
      <c r="E27" s="118"/>
      <c r="F27" s="88"/>
      <c r="G27" s="89"/>
      <c r="H27" s="89"/>
      <c r="I27" s="89"/>
      <c r="J27" s="90"/>
      <c r="K27" s="47"/>
      <c r="L27" s="88"/>
      <c r="M27" s="98"/>
    </row>
    <row r="28" spans="1:13">
      <c r="A28" s="5"/>
      <c r="B28" s="18"/>
      <c r="C28" s="6"/>
      <c r="D28" s="6"/>
      <c r="E28" s="6"/>
      <c r="F28" s="6"/>
      <c r="G28" s="6"/>
      <c r="H28" s="32"/>
      <c r="I28" s="32"/>
      <c r="J28" s="32"/>
      <c r="K28" s="32"/>
      <c r="L28" s="32"/>
      <c r="M28" s="6"/>
    </row>
    <row r="29" spans="1:13" ht="18.600000000000001" customHeight="1">
      <c r="A29" s="7" t="s">
        <v>14</v>
      </c>
      <c r="B29" s="96" t="s">
        <v>15</v>
      </c>
      <c r="C29" s="96"/>
      <c r="D29" s="96"/>
      <c r="E29" s="96"/>
      <c r="F29" s="96"/>
      <c r="G29" s="96"/>
      <c r="H29" s="96"/>
      <c r="I29" s="96"/>
      <c r="J29" s="96"/>
      <c r="K29" s="96"/>
      <c r="L29" s="96"/>
      <c r="M29" s="96"/>
    </row>
    <row r="30" spans="1:13" ht="18.600000000000001" customHeight="1">
      <c r="A30" s="7" t="s">
        <v>16</v>
      </c>
      <c r="B30" s="96" t="s">
        <v>17</v>
      </c>
      <c r="C30" s="96"/>
      <c r="D30" s="96"/>
      <c r="E30" s="96"/>
      <c r="F30" s="96"/>
      <c r="G30" s="96"/>
      <c r="H30" s="96"/>
      <c r="I30" s="96"/>
      <c r="J30" s="96"/>
      <c r="K30" s="96"/>
      <c r="L30" s="96"/>
      <c r="M30" s="96"/>
    </row>
    <row r="31" spans="1:13" ht="18.600000000000001" customHeight="1">
      <c r="A31" s="7" t="s">
        <v>18</v>
      </c>
      <c r="B31" s="96" t="s">
        <v>19</v>
      </c>
      <c r="C31" s="96"/>
      <c r="D31" s="96"/>
      <c r="E31" s="96"/>
      <c r="F31" s="96"/>
      <c r="G31" s="96"/>
      <c r="H31" s="96"/>
      <c r="I31" s="96"/>
      <c r="J31" s="96"/>
      <c r="K31" s="96"/>
      <c r="L31" s="96"/>
      <c r="M31" s="96"/>
    </row>
    <row r="32" spans="1:13" ht="18.600000000000001" customHeight="1">
      <c r="A32" s="7" t="s">
        <v>20</v>
      </c>
      <c r="B32" s="96" t="s">
        <v>21</v>
      </c>
      <c r="C32" s="96"/>
      <c r="D32" s="96"/>
      <c r="E32" s="96"/>
      <c r="F32" s="96"/>
      <c r="G32" s="96"/>
      <c r="H32" s="96"/>
      <c r="I32" s="96"/>
      <c r="J32" s="96"/>
      <c r="K32" s="96"/>
      <c r="L32" s="96"/>
      <c r="M32" s="96"/>
    </row>
    <row r="33" spans="1:13" ht="18.600000000000001" customHeight="1">
      <c r="A33" s="7" t="s">
        <v>22</v>
      </c>
      <c r="B33" s="95" t="s">
        <v>23</v>
      </c>
      <c r="C33" s="95"/>
      <c r="D33" s="95"/>
      <c r="E33" s="95"/>
      <c r="F33" s="39"/>
      <c r="G33" s="39"/>
      <c r="H33" s="39"/>
      <c r="I33" s="39"/>
      <c r="J33" s="39"/>
      <c r="K33" s="39"/>
      <c r="L33" s="39"/>
      <c r="M33" s="39"/>
    </row>
    <row r="34" spans="1:13">
      <c r="H34" s="142" t="s">
        <v>92</v>
      </c>
      <c r="I34" s="99"/>
      <c r="J34" s="99"/>
      <c r="K34" s="99"/>
      <c r="L34" s="99"/>
    </row>
    <row r="35" spans="1:13">
      <c r="H35" s="91" t="s">
        <v>83</v>
      </c>
      <c r="I35" s="92"/>
      <c r="J35" s="92"/>
      <c r="K35" s="92"/>
      <c r="L35" s="92"/>
    </row>
    <row r="36" spans="1:13">
      <c r="H36" s="67"/>
      <c r="I36" s="67"/>
      <c r="J36" s="67"/>
      <c r="K36" s="67"/>
      <c r="L36" s="67"/>
    </row>
    <row r="37" spans="1:13">
      <c r="H37" s="43"/>
      <c r="I37" s="43"/>
      <c r="J37" s="43"/>
      <c r="K37" s="43"/>
      <c r="L37" s="43"/>
    </row>
    <row r="38" spans="1:13">
      <c r="H38" s="43"/>
      <c r="I38" s="43"/>
      <c r="J38" s="43"/>
      <c r="K38" s="43"/>
      <c r="L38" s="43"/>
    </row>
    <row r="39" spans="1:13">
      <c r="H39"/>
      <c r="I39"/>
      <c r="J39"/>
      <c r="K39"/>
      <c r="L39"/>
    </row>
    <row r="40" spans="1:13" ht="15.75">
      <c r="H40" s="110" t="s">
        <v>81</v>
      </c>
      <c r="I40" s="110"/>
      <c r="J40" s="110"/>
      <c r="K40" s="110"/>
      <c r="L40" s="110"/>
    </row>
    <row r="41" spans="1:13">
      <c r="H41" s="30"/>
      <c r="I41" s="30"/>
      <c r="J41" s="30"/>
      <c r="K41" s="30"/>
      <c r="L41" s="30"/>
    </row>
    <row r="42" spans="1:13">
      <c r="H42" s="30"/>
      <c r="I42" s="30"/>
      <c r="J42" s="30"/>
      <c r="K42" s="30"/>
      <c r="L42" s="30"/>
    </row>
    <row r="43" spans="1:13" ht="15.75">
      <c r="H43" s="109"/>
      <c r="I43" s="109"/>
      <c r="J43" s="109"/>
      <c r="K43" s="109"/>
      <c r="L43" s="109"/>
    </row>
    <row r="44" spans="1:13">
      <c r="H44" s="30"/>
      <c r="I44" s="30"/>
      <c r="J44" s="30"/>
      <c r="K44" s="30"/>
      <c r="L44" s="30"/>
    </row>
  </sheetData>
  <mergeCells count="36">
    <mergeCell ref="H43:L43"/>
    <mergeCell ref="B31:M31"/>
    <mergeCell ref="B32:M32"/>
    <mergeCell ref="H40:L40"/>
    <mergeCell ref="A1:M1"/>
    <mergeCell ref="A13:M13"/>
    <mergeCell ref="E4:M4"/>
    <mergeCell ref="E5:M5"/>
    <mergeCell ref="E6:M6"/>
    <mergeCell ref="E7:M7"/>
    <mergeCell ref="A15:A23"/>
    <mergeCell ref="E25:E27"/>
    <mergeCell ref="A3:D3"/>
    <mergeCell ref="A4:D4"/>
    <mergeCell ref="A5:D5"/>
    <mergeCell ref="A6:D6"/>
    <mergeCell ref="A7:D7"/>
    <mergeCell ref="A8:D8"/>
    <mergeCell ref="A9:D9"/>
    <mergeCell ref="A10:D10"/>
    <mergeCell ref="A11:D11"/>
    <mergeCell ref="A25:A27"/>
    <mergeCell ref="B25:D27"/>
    <mergeCell ref="H35:L35"/>
    <mergeCell ref="K25:K26"/>
    <mergeCell ref="B33:E33"/>
    <mergeCell ref="B29:M29"/>
    <mergeCell ref="B30:M30"/>
    <mergeCell ref="F25:J27"/>
    <mergeCell ref="L25:M27"/>
    <mergeCell ref="H34:L34"/>
    <mergeCell ref="E3:M3"/>
    <mergeCell ref="E8:M8"/>
    <mergeCell ref="E9:M9"/>
    <mergeCell ref="E10:M10"/>
    <mergeCell ref="E11:M11"/>
  </mergeCells>
  <pageMargins left="0.7" right="0.7" top="0.75" bottom="0.75" header="0.3" footer="0.3"/>
  <pageSetup paperSize="9" scale="8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
  <sheetViews>
    <sheetView topLeftCell="A33" zoomScale="120" zoomScaleNormal="120" workbookViewId="0">
      <selection activeCell="H47" sqref="H47:L47"/>
    </sheetView>
  </sheetViews>
  <sheetFormatPr baseColWidth="10" defaultColWidth="8.7109375" defaultRowHeight="15"/>
  <cols>
    <col min="1" max="1" width="11.140625" customWidth="1"/>
    <col min="2" max="2" width="4.7109375" customWidth="1"/>
    <col min="3" max="3" width="25.85546875" customWidth="1"/>
    <col min="4" max="4" width="7.7109375" customWidth="1"/>
    <col min="5" max="5" width="10.42578125" customWidth="1"/>
    <col min="6" max="6" width="9.7109375" customWidth="1"/>
    <col min="7" max="7" width="13.140625" customWidth="1"/>
    <col min="8" max="8" width="9.85546875" customWidth="1"/>
    <col min="9" max="9" width="12.85546875" customWidth="1"/>
    <col min="10" max="10" width="9.85546875" customWidth="1"/>
    <col min="11" max="11" width="11.5703125" customWidth="1"/>
    <col min="12" max="12" width="11.42578125" customWidth="1"/>
    <col min="13" max="13" width="19" customWidth="1"/>
  </cols>
  <sheetData>
    <row r="1" spans="1:13" ht="21.6" customHeight="1" thickBot="1">
      <c r="A1" s="111" t="s">
        <v>0</v>
      </c>
      <c r="B1" s="111"/>
      <c r="C1" s="111"/>
      <c r="D1" s="111"/>
      <c r="E1" s="111"/>
      <c r="F1" s="111"/>
      <c r="G1" s="111"/>
      <c r="H1" s="111"/>
      <c r="I1" s="111"/>
      <c r="J1" s="111"/>
      <c r="K1" s="111"/>
      <c r="L1" s="111"/>
      <c r="M1" s="111"/>
    </row>
    <row r="2" spans="1:13" ht="16.5" thickBot="1">
      <c r="A2" s="100" t="s">
        <v>60</v>
      </c>
      <c r="B2" s="101"/>
      <c r="C2" s="101"/>
      <c r="D2" s="102"/>
      <c r="E2" s="76" t="s">
        <v>61</v>
      </c>
      <c r="F2" s="77"/>
      <c r="G2" s="77"/>
      <c r="H2" s="77"/>
      <c r="I2" s="77"/>
      <c r="J2" s="77"/>
      <c r="K2" s="77"/>
      <c r="L2" s="77"/>
      <c r="M2" s="78"/>
    </row>
    <row r="3" spans="1:13" ht="33.75" customHeight="1" thickBot="1">
      <c r="A3" s="100" t="s">
        <v>62</v>
      </c>
      <c r="B3" s="101"/>
      <c r="C3" s="101"/>
      <c r="D3" s="102"/>
      <c r="E3" s="79" t="s">
        <v>63</v>
      </c>
      <c r="F3" s="80"/>
      <c r="G3" s="80"/>
      <c r="H3" s="80"/>
      <c r="I3" s="80"/>
      <c r="J3" s="80"/>
      <c r="K3" s="80"/>
      <c r="L3" s="80"/>
      <c r="M3" s="81"/>
    </row>
    <row r="4" spans="1:13" ht="16.5" customHeight="1" thickBot="1">
      <c r="A4" s="100" t="s">
        <v>64</v>
      </c>
      <c r="B4" s="101"/>
      <c r="C4" s="101"/>
      <c r="D4" s="102"/>
      <c r="E4" s="79" t="s">
        <v>73</v>
      </c>
      <c r="F4" s="80"/>
      <c r="G4" s="80"/>
      <c r="H4" s="80"/>
      <c r="I4" s="80"/>
      <c r="J4" s="80"/>
      <c r="K4" s="80"/>
      <c r="L4" s="80"/>
      <c r="M4" s="81"/>
    </row>
    <row r="5" spans="1:13" ht="21" customHeight="1" thickBot="1">
      <c r="A5" s="100" t="s">
        <v>65</v>
      </c>
      <c r="B5" s="101"/>
      <c r="C5" s="101"/>
      <c r="D5" s="102"/>
      <c r="E5" s="79" t="s">
        <v>66</v>
      </c>
      <c r="F5" s="80"/>
      <c r="G5" s="80"/>
      <c r="H5" s="80"/>
      <c r="I5" s="80"/>
      <c r="J5" s="80"/>
      <c r="K5" s="80"/>
      <c r="L5" s="80"/>
      <c r="M5" s="81"/>
    </row>
    <row r="6" spans="1:13" ht="30.75" customHeight="1" thickBot="1">
      <c r="A6" s="100" t="s">
        <v>67</v>
      </c>
      <c r="B6" s="101"/>
      <c r="C6" s="101"/>
      <c r="D6" s="102"/>
      <c r="E6" s="79" t="s">
        <v>68</v>
      </c>
      <c r="F6" s="80"/>
      <c r="G6" s="80"/>
      <c r="H6" s="80"/>
      <c r="I6" s="80"/>
      <c r="J6" s="80"/>
      <c r="K6" s="80"/>
      <c r="L6" s="80"/>
      <c r="M6" s="81"/>
    </row>
    <row r="7" spans="1:13" ht="28.5" customHeight="1" thickBot="1">
      <c r="A7" s="103" t="s">
        <v>69</v>
      </c>
      <c r="B7" s="104"/>
      <c r="C7" s="104"/>
      <c r="D7" s="105"/>
      <c r="E7" s="79" t="s">
        <v>74</v>
      </c>
      <c r="F7" s="80"/>
      <c r="G7" s="80"/>
      <c r="H7" s="80"/>
      <c r="I7" s="80"/>
      <c r="J7" s="80"/>
      <c r="K7" s="80"/>
      <c r="L7" s="80"/>
      <c r="M7" s="81"/>
    </row>
    <row r="8" spans="1:13" ht="16.5" customHeight="1" thickBot="1">
      <c r="A8" s="100" t="s">
        <v>70</v>
      </c>
      <c r="B8" s="101"/>
      <c r="C8" s="101"/>
      <c r="D8" s="102"/>
      <c r="E8" s="79" t="s">
        <v>75</v>
      </c>
      <c r="F8" s="80"/>
      <c r="G8" s="80"/>
      <c r="H8" s="80"/>
      <c r="I8" s="80"/>
      <c r="J8" s="80"/>
      <c r="K8" s="80"/>
      <c r="L8" s="80"/>
      <c r="M8" s="81"/>
    </row>
    <row r="9" spans="1:13" ht="27" customHeight="1" thickBot="1">
      <c r="A9" s="103" t="s">
        <v>71</v>
      </c>
      <c r="B9" s="104"/>
      <c r="C9" s="104"/>
      <c r="D9" s="105"/>
      <c r="E9" s="79" t="s">
        <v>90</v>
      </c>
      <c r="F9" s="80"/>
      <c r="G9" s="80"/>
      <c r="H9" s="80"/>
      <c r="I9" s="80"/>
      <c r="J9" s="80"/>
      <c r="K9" s="80"/>
      <c r="L9" s="80"/>
      <c r="M9" s="81"/>
    </row>
    <row r="10" spans="1:13" ht="19.5" customHeight="1" thickBot="1">
      <c r="A10" s="106" t="s">
        <v>72</v>
      </c>
      <c r="B10" s="107"/>
      <c r="C10" s="107"/>
      <c r="D10" s="108"/>
      <c r="E10" s="79" t="s">
        <v>91</v>
      </c>
      <c r="F10" s="80"/>
      <c r="G10" s="80"/>
      <c r="H10" s="80"/>
      <c r="I10" s="80"/>
      <c r="J10" s="80"/>
      <c r="K10" s="80"/>
      <c r="L10" s="80"/>
      <c r="M10" s="81"/>
    </row>
    <row r="11" spans="1:13" ht="11.25" customHeight="1" thickBot="1">
      <c r="A11" s="2"/>
      <c r="B11" s="2"/>
      <c r="C11" s="2"/>
      <c r="D11" s="3"/>
      <c r="E11" s="3"/>
      <c r="F11" s="3"/>
      <c r="G11" s="3"/>
      <c r="H11" s="3"/>
      <c r="I11" s="3"/>
      <c r="J11" s="3"/>
      <c r="K11" s="3"/>
      <c r="L11" s="3"/>
      <c r="M11" s="3"/>
    </row>
    <row r="12" spans="1:13" ht="19.5" customHeight="1" thickBot="1">
      <c r="A12" s="119" t="s">
        <v>0</v>
      </c>
      <c r="B12" s="113"/>
      <c r="C12" s="113"/>
      <c r="D12" s="113"/>
      <c r="E12" s="113"/>
      <c r="F12" s="113"/>
      <c r="G12" s="113"/>
      <c r="H12" s="113"/>
      <c r="I12" s="113"/>
      <c r="J12" s="113"/>
      <c r="K12" s="113"/>
      <c r="L12" s="113"/>
      <c r="M12" s="120"/>
    </row>
    <row r="13" spans="1:13" ht="65.099999999999994" customHeight="1">
      <c r="A13" s="4" t="s">
        <v>1</v>
      </c>
      <c r="B13" s="42" t="s">
        <v>2</v>
      </c>
      <c r="C13" s="42" t="s">
        <v>3</v>
      </c>
      <c r="D13" s="42" t="s">
        <v>77</v>
      </c>
      <c r="E13" s="42" t="s">
        <v>5</v>
      </c>
      <c r="F13" s="42" t="s">
        <v>6</v>
      </c>
      <c r="G13" s="42" t="s">
        <v>7</v>
      </c>
      <c r="H13" s="42" t="s">
        <v>8</v>
      </c>
      <c r="I13" s="42" t="s">
        <v>9</v>
      </c>
      <c r="J13" s="42" t="s">
        <v>10</v>
      </c>
      <c r="K13" s="42" t="s">
        <v>46</v>
      </c>
      <c r="L13" s="42" t="s">
        <v>11</v>
      </c>
      <c r="M13" s="4" t="s">
        <v>12</v>
      </c>
    </row>
    <row r="14" spans="1:13" ht="57.75" customHeight="1">
      <c r="A14" s="116" t="s">
        <v>50</v>
      </c>
      <c r="B14" s="9">
        <v>1</v>
      </c>
      <c r="C14" s="29" t="s">
        <v>59</v>
      </c>
      <c r="D14" s="9" t="s">
        <v>43</v>
      </c>
      <c r="E14" s="26">
        <v>620000</v>
      </c>
      <c r="F14" s="8" t="s">
        <v>45</v>
      </c>
      <c r="G14" s="9" t="s">
        <v>44</v>
      </c>
      <c r="H14" s="13">
        <f>+[1]Consultants!$H$17</f>
        <v>42515</v>
      </c>
      <c r="I14" s="13">
        <f>+[3]Consultants!$R$11</f>
        <v>42534</v>
      </c>
      <c r="J14" s="13">
        <v>42904</v>
      </c>
      <c r="K14" s="8">
        <v>1045703</v>
      </c>
      <c r="L14" s="13">
        <f>+[3]Consultants!$AB$11</f>
        <v>43579</v>
      </c>
      <c r="M14" s="8" t="s">
        <v>53</v>
      </c>
    </row>
    <row r="15" spans="1:13" ht="22.5" customHeight="1">
      <c r="A15" s="134"/>
      <c r="B15" s="9">
        <v>2</v>
      </c>
      <c r="C15" s="8" t="s">
        <v>36</v>
      </c>
      <c r="D15" s="9" t="s">
        <v>43</v>
      </c>
      <c r="E15" s="26">
        <v>22459</v>
      </c>
      <c r="F15" s="8" t="s">
        <v>45</v>
      </c>
      <c r="G15" s="9" t="s">
        <v>44</v>
      </c>
      <c r="H15" s="13">
        <f>+[3]Consultants!$H$13</f>
        <v>45074</v>
      </c>
      <c r="I15" s="13">
        <f>+[3]Consultants!$R$13</f>
        <v>45160</v>
      </c>
      <c r="J15" s="13">
        <f>+[3]Consultants!$Y$13</f>
        <v>45246</v>
      </c>
      <c r="K15" s="8"/>
      <c r="L15" s="13">
        <f>+[3]Consultants!$AB$13</f>
        <v>45567</v>
      </c>
      <c r="M15" s="8" t="s">
        <v>54</v>
      </c>
    </row>
    <row r="16" spans="1:13" s="24" customFormat="1" ht="38.25" customHeight="1">
      <c r="A16" s="134"/>
      <c r="B16" s="23">
        <v>3</v>
      </c>
      <c r="C16" s="28" t="s">
        <v>82</v>
      </c>
      <c r="D16" s="23" t="s">
        <v>43</v>
      </c>
      <c r="E16" s="27">
        <v>100654</v>
      </c>
      <c r="F16" s="22" t="s">
        <v>47</v>
      </c>
      <c r="G16" s="23" t="s">
        <v>44</v>
      </c>
      <c r="H16" s="21">
        <f>+[2]Consultants!$H$25</f>
        <v>45383</v>
      </c>
      <c r="I16" s="21">
        <f>+[2]Consultants!$R$24</f>
        <v>45518</v>
      </c>
      <c r="J16" s="21">
        <f>+[2]Consultants!$Y$24</f>
        <v>45604</v>
      </c>
      <c r="K16" s="22"/>
      <c r="L16" s="21">
        <f>+[2]Consultants!$AB$24</f>
        <v>45685</v>
      </c>
      <c r="M16" s="22" t="s">
        <v>54</v>
      </c>
    </row>
    <row r="17" spans="1:13" s="24" customFormat="1" ht="26.25" customHeight="1">
      <c r="A17" s="134"/>
      <c r="B17" s="23">
        <v>4</v>
      </c>
      <c r="C17" s="22" t="s">
        <v>37</v>
      </c>
      <c r="D17" s="23" t="s">
        <v>43</v>
      </c>
      <c r="E17" s="27">
        <v>134205</v>
      </c>
      <c r="F17" s="22" t="s">
        <v>45</v>
      </c>
      <c r="G17" s="23" t="s">
        <v>44</v>
      </c>
      <c r="H17" s="21">
        <f>+[2]Consultants!$H$27</f>
        <v>45474</v>
      </c>
      <c r="I17" s="21">
        <f>+[2]Consultants!$R$27</f>
        <v>45560</v>
      </c>
      <c r="J17" s="21">
        <f>+[2]Consultants!$Y$27</f>
        <v>45646</v>
      </c>
      <c r="K17" s="22"/>
      <c r="L17" s="21">
        <f>+[2]Consultants!$AB$27</f>
        <v>45727</v>
      </c>
      <c r="M17" s="22" t="s">
        <v>54</v>
      </c>
    </row>
    <row r="18" spans="1:13" s="24" customFormat="1" ht="30" customHeight="1">
      <c r="A18" s="134"/>
      <c r="B18" s="23">
        <v>5</v>
      </c>
      <c r="C18" s="22" t="s">
        <v>38</v>
      </c>
      <c r="D18" s="23" t="s">
        <v>43</v>
      </c>
      <c r="E18" s="27">
        <v>418720</v>
      </c>
      <c r="F18" s="22" t="s">
        <v>45</v>
      </c>
      <c r="G18" s="23" t="s">
        <v>44</v>
      </c>
      <c r="H18" s="21">
        <f>+[2]Consultants!$H$30</f>
        <v>45507</v>
      </c>
      <c r="I18" s="21">
        <f>+[2]Consultants!$U$30</f>
        <v>45553</v>
      </c>
      <c r="J18" s="21">
        <f>+[2]Consultants!$Y$30</f>
        <v>45596</v>
      </c>
      <c r="K18" s="22"/>
      <c r="L18" s="25">
        <f>+[2]Consultants!$AB$30</f>
        <v>45707</v>
      </c>
      <c r="M18" s="22" t="s">
        <v>54</v>
      </c>
    </row>
    <row r="19" spans="1:13" s="24" customFormat="1" ht="33.75" customHeight="1">
      <c r="A19" s="134"/>
      <c r="B19" s="23">
        <v>6</v>
      </c>
      <c r="C19" s="22" t="s">
        <v>39</v>
      </c>
      <c r="D19" s="23" t="s">
        <v>43</v>
      </c>
      <c r="E19" s="27">
        <v>201308</v>
      </c>
      <c r="F19" s="22" t="s">
        <v>45</v>
      </c>
      <c r="G19" s="23" t="s">
        <v>44</v>
      </c>
      <c r="H19" s="21">
        <f>+[1]Consultants!$H$32</f>
        <v>45180</v>
      </c>
      <c r="I19" s="21">
        <f>+[2]Consultants!$R$34</f>
        <v>45489</v>
      </c>
      <c r="J19" s="21">
        <f>+[2]Consultants!$Y$33</f>
        <v>45585</v>
      </c>
      <c r="K19" s="22"/>
      <c r="L19" s="21">
        <f>+[2]Consultants!$AB$33</f>
        <v>45666</v>
      </c>
      <c r="M19" s="22" t="s">
        <v>54</v>
      </c>
    </row>
    <row r="20" spans="1:13" s="24" customFormat="1" ht="63.75" customHeight="1">
      <c r="A20" s="134"/>
      <c r="B20" s="23">
        <v>7</v>
      </c>
      <c r="C20" s="22" t="s">
        <v>40</v>
      </c>
      <c r="D20" s="23" t="s">
        <v>43</v>
      </c>
      <c r="E20" s="27">
        <v>208089</v>
      </c>
      <c r="F20" s="22" t="s">
        <v>45</v>
      </c>
      <c r="G20" s="23" t="s">
        <v>44</v>
      </c>
      <c r="H20" s="37">
        <f>+[2]Consultants!$H$36</f>
        <v>45481</v>
      </c>
      <c r="I20" s="21">
        <f>+[2]Consultants!$R$36</f>
        <v>45567</v>
      </c>
      <c r="J20" s="21">
        <f>+[2]Consultants!$Y$36</f>
        <v>45631</v>
      </c>
      <c r="K20" s="22"/>
      <c r="L20" s="25">
        <f>+[2]Consultants!$Y$36</f>
        <v>45631</v>
      </c>
      <c r="M20" s="22" t="s">
        <v>54</v>
      </c>
    </row>
    <row r="21" spans="1:13" s="24" customFormat="1" ht="57" customHeight="1">
      <c r="A21" s="134"/>
      <c r="B21" s="23">
        <v>8</v>
      </c>
      <c r="C21" s="22" t="s">
        <v>41</v>
      </c>
      <c r="D21" s="23" t="s">
        <v>43</v>
      </c>
      <c r="E21" s="27">
        <v>10245</v>
      </c>
      <c r="F21" s="22" t="s">
        <v>48</v>
      </c>
      <c r="G21" s="23" t="s">
        <v>44</v>
      </c>
      <c r="H21" s="22" t="s">
        <v>49</v>
      </c>
      <c r="I21" s="22" t="s">
        <v>49</v>
      </c>
      <c r="J21" s="21">
        <f>+[1]Consultants!$Y$37</f>
        <v>45313</v>
      </c>
      <c r="K21" s="22"/>
      <c r="L21" s="21">
        <f>+[1]Consultants!$AB$37</f>
        <v>45484</v>
      </c>
      <c r="M21" s="22" t="s">
        <v>54</v>
      </c>
    </row>
    <row r="22" spans="1:13" s="24" customFormat="1" ht="55.5" customHeight="1">
      <c r="A22" s="134"/>
      <c r="B22" s="23">
        <v>9</v>
      </c>
      <c r="C22" s="140" t="s">
        <v>42</v>
      </c>
      <c r="D22" s="23" t="s">
        <v>43</v>
      </c>
      <c r="E22" s="27">
        <v>337257</v>
      </c>
      <c r="F22" s="22" t="s">
        <v>45</v>
      </c>
      <c r="G22" s="23" t="s">
        <v>44</v>
      </c>
      <c r="H22" s="37">
        <f>+[2]Consultants!$H$43</f>
        <v>45512</v>
      </c>
      <c r="I22" s="37">
        <f>+[2]Consultants!$R$43</f>
        <v>45598</v>
      </c>
      <c r="J22" s="37">
        <f>+[2]Consultants!$Y$43</f>
        <v>45684</v>
      </c>
      <c r="K22" s="38"/>
      <c r="L22" s="37">
        <f>+[2]Consultants!$AB$43</f>
        <v>45765</v>
      </c>
      <c r="M22" s="22" t="s">
        <v>54</v>
      </c>
    </row>
    <row r="23" spans="1:13" s="24" customFormat="1" ht="33" customHeight="1">
      <c r="A23" s="134"/>
      <c r="B23" s="23">
        <v>10</v>
      </c>
      <c r="C23" s="28" t="s">
        <v>58</v>
      </c>
      <c r="D23" s="23" t="s">
        <v>43</v>
      </c>
      <c r="E23" s="27">
        <v>100000</v>
      </c>
      <c r="F23" s="22" t="s">
        <v>45</v>
      </c>
      <c r="G23" s="23" t="s">
        <v>44</v>
      </c>
      <c r="H23" s="37">
        <f>+[1]Consultants!$H$45</f>
        <v>44872</v>
      </c>
      <c r="I23" s="37">
        <f>+[1]Consultants!$R$45</f>
        <v>45321</v>
      </c>
      <c r="J23" s="37">
        <f>+[2]Consultants!$Y$46</f>
        <v>45554</v>
      </c>
      <c r="K23" s="38"/>
      <c r="L23" s="37">
        <f>+[2]Consultants!$AB$46</f>
        <v>45725</v>
      </c>
      <c r="M23" s="22" t="s">
        <v>54</v>
      </c>
    </row>
    <row r="24" spans="1:13" s="24" customFormat="1" ht="37.5" customHeight="1">
      <c r="A24" s="134"/>
      <c r="B24" s="23">
        <v>11</v>
      </c>
      <c r="C24" s="28" t="s">
        <v>56</v>
      </c>
      <c r="D24" s="23" t="s">
        <v>43</v>
      </c>
      <c r="E24" s="27">
        <v>100000</v>
      </c>
      <c r="F24" s="22" t="s">
        <v>45</v>
      </c>
      <c r="G24" s="23" t="s">
        <v>44</v>
      </c>
      <c r="H24" s="21">
        <f>+[2]Consultants!$H$50</f>
        <v>45327</v>
      </c>
      <c r="I24" s="37">
        <f>+[2]Consultants!$R$49</f>
        <v>45517</v>
      </c>
      <c r="J24" s="37">
        <f>+[2]Consultants!$Y$49</f>
        <v>45603</v>
      </c>
      <c r="K24" s="38"/>
      <c r="L24" s="37">
        <f>+[2]Consultants!$AB$49</f>
        <v>45648</v>
      </c>
      <c r="M24" s="22" t="s">
        <v>54</v>
      </c>
    </row>
    <row r="25" spans="1:13" s="24" customFormat="1" ht="61.5" customHeight="1">
      <c r="A25" s="134"/>
      <c r="B25" s="23">
        <v>12</v>
      </c>
      <c r="C25" s="28" t="s">
        <v>57</v>
      </c>
      <c r="D25" s="23" t="s">
        <v>43</v>
      </c>
      <c r="E25" s="27">
        <v>137960.01</v>
      </c>
      <c r="F25" s="22" t="s">
        <v>48</v>
      </c>
      <c r="G25" s="23" t="s">
        <v>44</v>
      </c>
      <c r="H25" s="23" t="s">
        <v>49</v>
      </c>
      <c r="I25" s="23" t="s">
        <v>49</v>
      </c>
      <c r="J25" s="37">
        <f>+[1]Consultants!$Y$50</f>
        <v>45099</v>
      </c>
      <c r="K25" s="38"/>
      <c r="L25" s="37">
        <f>+[1]Consultants!$AB$50</f>
        <v>45420</v>
      </c>
      <c r="M25" s="22" t="s">
        <v>54</v>
      </c>
    </row>
    <row r="26" spans="1:13" s="24" customFormat="1" ht="61.5" customHeight="1">
      <c r="A26" s="134"/>
      <c r="B26" s="55">
        <v>13</v>
      </c>
      <c r="C26" s="56" t="s">
        <v>55</v>
      </c>
      <c r="D26" s="55" t="s">
        <v>43</v>
      </c>
      <c r="E26" s="57">
        <v>44367.93</v>
      </c>
      <c r="F26" s="58" t="s">
        <v>48</v>
      </c>
      <c r="G26" s="55" t="s">
        <v>44</v>
      </c>
      <c r="H26" s="58" t="s">
        <v>49</v>
      </c>
      <c r="I26" s="58" t="s">
        <v>49</v>
      </c>
      <c r="J26" s="59">
        <f>+[3]Consultants!$Y$47</f>
        <v>45049</v>
      </c>
      <c r="K26" s="58"/>
      <c r="L26" s="59">
        <f>+[3]Consultants!$AB$47</f>
        <v>45310</v>
      </c>
      <c r="M26" s="58" t="s">
        <v>54</v>
      </c>
    </row>
    <row r="27" spans="1:13" s="24" customFormat="1" ht="61.5" customHeight="1">
      <c r="A27" s="134"/>
      <c r="B27" s="55">
        <v>14</v>
      </c>
      <c r="C27" s="56" t="s">
        <v>79</v>
      </c>
      <c r="D27" s="63" t="s">
        <v>43</v>
      </c>
      <c r="E27" s="62">
        <v>145000</v>
      </c>
      <c r="F27" s="63" t="s">
        <v>45</v>
      </c>
      <c r="G27" s="63" t="s">
        <v>44</v>
      </c>
      <c r="H27" s="64">
        <f>+[2]Consultants!$H$60</f>
        <v>45512</v>
      </c>
      <c r="I27" s="64">
        <f>+[2]Consultants!$R$57</f>
        <v>45586</v>
      </c>
      <c r="J27" s="46">
        <f>+[2]Consultants!$Y$57</f>
        <v>45672</v>
      </c>
      <c r="K27" s="65"/>
      <c r="L27" s="46">
        <f>+[2]Consultants!$AB$57</f>
        <v>45993</v>
      </c>
      <c r="M27" s="58" t="s">
        <v>54</v>
      </c>
    </row>
    <row r="28" spans="1:13" s="24" customFormat="1" ht="74.25" customHeight="1">
      <c r="A28" s="134"/>
      <c r="B28" s="55">
        <v>15</v>
      </c>
      <c r="C28" s="56" t="s">
        <v>80</v>
      </c>
      <c r="D28" s="63" t="s">
        <v>43</v>
      </c>
      <c r="E28" s="57">
        <v>155543.75</v>
      </c>
      <c r="F28" s="63" t="s">
        <v>45</v>
      </c>
      <c r="G28" s="63" t="s">
        <v>44</v>
      </c>
      <c r="H28" s="59">
        <f>+[2]Consultants!$H$60</f>
        <v>45512</v>
      </c>
      <c r="I28" s="59">
        <f>+[2]Consultants!$R$60</f>
        <v>45586</v>
      </c>
      <c r="J28" s="59">
        <f>+[2]Consultants!$Y$60</f>
        <v>45672</v>
      </c>
      <c r="K28" s="58"/>
      <c r="L28" s="59">
        <f>+[2]Consultants!$AB$60</f>
        <v>45993</v>
      </c>
      <c r="M28" s="58" t="s">
        <v>54</v>
      </c>
    </row>
    <row r="29" spans="1:13" s="24" customFormat="1" ht="27" customHeight="1">
      <c r="A29" s="134"/>
      <c r="B29" s="69">
        <v>16</v>
      </c>
      <c r="C29" s="38" t="s">
        <v>85</v>
      </c>
      <c r="D29" s="63" t="s">
        <v>43</v>
      </c>
      <c r="E29" s="73" t="s">
        <v>86</v>
      </c>
      <c r="F29" s="63" t="s">
        <v>89</v>
      </c>
      <c r="G29" s="63" t="s">
        <v>44</v>
      </c>
      <c r="H29" s="59">
        <f>+[2]Consultants!$H$63</f>
        <v>45517</v>
      </c>
      <c r="I29" s="59">
        <f>+[2]Consultants!$R$63</f>
        <v>45591</v>
      </c>
      <c r="J29" s="59">
        <f>+[2]Consultants!$Y$63</f>
        <v>45677</v>
      </c>
      <c r="K29" s="58"/>
      <c r="L29" s="59">
        <f>+[2]Consultants!$AB$63</f>
        <v>45998</v>
      </c>
      <c r="M29" s="58" t="s">
        <v>54</v>
      </c>
    </row>
    <row r="30" spans="1:13" s="24" customFormat="1" ht="24" customHeight="1">
      <c r="A30" s="134"/>
      <c r="B30" s="69"/>
      <c r="C30" s="38"/>
      <c r="D30" s="70"/>
      <c r="E30" s="57"/>
      <c r="F30" s="56"/>
      <c r="G30" s="63"/>
      <c r="H30" s="59"/>
      <c r="I30" s="59"/>
      <c r="J30" s="59"/>
      <c r="K30" s="58"/>
      <c r="L30" s="59"/>
      <c r="M30" s="58"/>
    </row>
    <row r="31" spans="1:13" s="24" customFormat="1" ht="25.5" customHeight="1">
      <c r="A31" s="134"/>
      <c r="B31" s="55"/>
      <c r="C31" s="71"/>
      <c r="D31" s="63"/>
      <c r="E31" s="57"/>
      <c r="F31" s="56"/>
      <c r="G31" s="63"/>
      <c r="H31" s="59"/>
      <c r="I31" s="59"/>
      <c r="J31" s="59"/>
      <c r="K31" s="58"/>
      <c r="L31" s="59"/>
      <c r="M31" s="58"/>
    </row>
    <row r="32" spans="1:13" s="24" customFormat="1" ht="23.25" customHeight="1">
      <c r="A32" s="134"/>
      <c r="B32" s="69"/>
      <c r="C32" s="38"/>
      <c r="D32" s="70"/>
      <c r="E32" s="57"/>
      <c r="F32" s="56"/>
      <c r="G32" s="63"/>
      <c r="H32" s="59"/>
      <c r="I32" s="59"/>
      <c r="J32" s="59"/>
      <c r="K32" s="58"/>
      <c r="L32" s="59"/>
      <c r="M32" s="58"/>
    </row>
    <row r="33" spans="1:13" s="24" customFormat="1" ht="16.5" customHeight="1" thickBot="1">
      <c r="A33" s="135"/>
      <c r="B33" s="55"/>
      <c r="C33" s="72"/>
      <c r="D33" s="63"/>
      <c r="E33" s="57"/>
      <c r="F33" s="56"/>
      <c r="G33" s="63"/>
      <c r="H33" s="59"/>
      <c r="I33" s="59"/>
      <c r="J33" s="59"/>
      <c r="K33" s="58"/>
      <c r="L33" s="59"/>
      <c r="M33" s="58"/>
    </row>
    <row r="34" spans="1:13" ht="12" customHeight="1">
      <c r="A34" s="121" t="s">
        <v>13</v>
      </c>
      <c r="B34" s="122"/>
      <c r="C34" s="123"/>
      <c r="D34" s="124"/>
      <c r="E34" s="132">
        <f>SUM(E14:E28)</f>
        <v>2735808.69</v>
      </c>
      <c r="F34" s="128"/>
      <c r="G34" s="123"/>
      <c r="H34" s="123"/>
      <c r="I34" s="123"/>
      <c r="J34" s="124"/>
      <c r="K34" s="137"/>
      <c r="L34" s="128"/>
      <c r="M34" s="130"/>
    </row>
    <row r="35" spans="1:13" ht="7.5" customHeight="1">
      <c r="A35" s="121"/>
      <c r="B35" s="122"/>
      <c r="C35" s="123"/>
      <c r="D35" s="124"/>
      <c r="E35" s="132"/>
      <c r="F35" s="128"/>
      <c r="G35" s="123"/>
      <c r="H35" s="123"/>
      <c r="I35" s="123"/>
      <c r="J35" s="124"/>
      <c r="K35" s="137"/>
      <c r="L35" s="128"/>
      <c r="M35" s="130"/>
    </row>
    <row r="36" spans="1:13" ht="4.5" customHeight="1" thickBot="1">
      <c r="A36" s="121"/>
      <c r="B36" s="125"/>
      <c r="C36" s="126"/>
      <c r="D36" s="127"/>
      <c r="E36" s="133"/>
      <c r="F36" s="129"/>
      <c r="G36" s="126"/>
      <c r="H36" s="126"/>
      <c r="I36" s="126"/>
      <c r="J36" s="127"/>
      <c r="K36" s="138"/>
      <c r="L36" s="129"/>
      <c r="M36" s="131"/>
    </row>
    <row r="37" spans="1:13" ht="18.600000000000001" customHeight="1">
      <c r="A37" s="7" t="s">
        <v>14</v>
      </c>
      <c r="B37" s="96" t="s">
        <v>15</v>
      </c>
      <c r="C37" s="96"/>
      <c r="D37" s="96"/>
      <c r="E37" s="96"/>
      <c r="F37" s="96"/>
      <c r="G37" s="96"/>
      <c r="H37" s="96"/>
      <c r="I37" s="96"/>
      <c r="J37" s="96"/>
      <c r="K37" s="96"/>
      <c r="L37" s="96"/>
      <c r="M37" s="96"/>
    </row>
    <row r="38" spans="1:13" ht="18.600000000000001" customHeight="1">
      <c r="A38" s="7" t="s">
        <v>16</v>
      </c>
      <c r="B38" s="96" t="s">
        <v>17</v>
      </c>
      <c r="C38" s="96"/>
      <c r="D38" s="96"/>
      <c r="E38" s="96"/>
      <c r="F38" s="96"/>
      <c r="G38" s="96"/>
      <c r="H38" s="96"/>
      <c r="I38" s="96"/>
      <c r="J38" s="96"/>
      <c r="K38" s="96"/>
      <c r="L38" s="96"/>
      <c r="M38" s="96"/>
    </row>
    <row r="39" spans="1:13" ht="18.600000000000001" customHeight="1">
      <c r="A39" s="7" t="s">
        <v>18</v>
      </c>
      <c r="B39" s="96" t="s">
        <v>19</v>
      </c>
      <c r="C39" s="96"/>
      <c r="D39" s="96"/>
      <c r="E39" s="96"/>
      <c r="F39" s="96"/>
      <c r="G39" s="96"/>
      <c r="H39" s="96"/>
      <c r="I39" s="96"/>
      <c r="J39" s="96"/>
      <c r="K39" s="96"/>
      <c r="L39" s="96"/>
      <c r="M39" s="96"/>
    </row>
    <row r="40" spans="1:13" ht="18.600000000000001" customHeight="1">
      <c r="A40" s="7" t="s">
        <v>20</v>
      </c>
      <c r="B40" s="96" t="s">
        <v>21</v>
      </c>
      <c r="C40" s="96"/>
      <c r="D40" s="96"/>
      <c r="E40" s="96"/>
      <c r="F40" s="96"/>
      <c r="G40" s="96"/>
      <c r="H40" s="96"/>
      <c r="I40" s="96"/>
      <c r="J40" s="96"/>
      <c r="K40" s="96"/>
      <c r="L40" s="96"/>
      <c r="M40" s="96"/>
    </row>
    <row r="41" spans="1:13" ht="18.600000000000001" customHeight="1">
      <c r="A41" s="7" t="s">
        <v>22</v>
      </c>
      <c r="B41" s="95" t="s">
        <v>23</v>
      </c>
      <c r="C41" s="95"/>
      <c r="D41" s="95"/>
      <c r="E41" s="95"/>
      <c r="F41" s="95"/>
      <c r="G41" s="39"/>
      <c r="H41" s="66"/>
      <c r="I41" s="67"/>
      <c r="J41" s="67"/>
      <c r="K41" s="67"/>
      <c r="L41" s="67"/>
      <c r="M41" s="39"/>
    </row>
    <row r="42" spans="1:13">
      <c r="H42" s="67"/>
      <c r="I42" s="141" t="s">
        <v>92</v>
      </c>
      <c r="J42" s="67"/>
      <c r="K42" s="67"/>
      <c r="L42" s="67"/>
    </row>
    <row r="43" spans="1:13">
      <c r="H43" s="67"/>
      <c r="I43" s="67"/>
      <c r="J43" s="67"/>
      <c r="K43" s="67"/>
      <c r="L43" s="67"/>
    </row>
    <row r="44" spans="1:13">
      <c r="H44" s="136" t="s">
        <v>83</v>
      </c>
      <c r="I44" s="136"/>
      <c r="J44" s="136"/>
      <c r="K44" s="136"/>
      <c r="L44" s="43"/>
    </row>
    <row r="45" spans="1:13">
      <c r="H45" s="43"/>
      <c r="I45" s="43"/>
      <c r="J45" s="43"/>
      <c r="K45" s="43"/>
      <c r="L45" s="43"/>
    </row>
    <row r="47" spans="1:13" ht="15.75">
      <c r="H47" s="110" t="s">
        <v>81</v>
      </c>
      <c r="I47" s="110"/>
      <c r="J47" s="110"/>
      <c r="K47" s="110"/>
      <c r="L47" s="110"/>
    </row>
  </sheetData>
  <mergeCells count="34">
    <mergeCell ref="H44:K44"/>
    <mergeCell ref="A5:D5"/>
    <mergeCell ref="A9:D9"/>
    <mergeCell ref="A10:D10"/>
    <mergeCell ref="A6:D6"/>
    <mergeCell ref="A7:D7"/>
    <mergeCell ref="A8:D8"/>
    <mergeCell ref="E5:M5"/>
    <mergeCell ref="E6:M6"/>
    <mergeCell ref="E7:M7"/>
    <mergeCell ref="E8:M8"/>
    <mergeCell ref="B41:F41"/>
    <mergeCell ref="K34:K36"/>
    <mergeCell ref="E9:M9"/>
    <mergeCell ref="E10:M10"/>
    <mergeCell ref="A4:D4"/>
    <mergeCell ref="E3:M3"/>
    <mergeCell ref="E4:M4"/>
    <mergeCell ref="H47:L47"/>
    <mergeCell ref="A1:M1"/>
    <mergeCell ref="B38:M38"/>
    <mergeCell ref="B39:M39"/>
    <mergeCell ref="B40:M40"/>
    <mergeCell ref="A12:M12"/>
    <mergeCell ref="A34:A36"/>
    <mergeCell ref="B34:D36"/>
    <mergeCell ref="F34:J36"/>
    <mergeCell ref="L34:M36"/>
    <mergeCell ref="B37:M37"/>
    <mergeCell ref="E34:E36"/>
    <mergeCell ref="E2:M2"/>
    <mergeCell ref="A14:A33"/>
    <mergeCell ref="A2:D2"/>
    <mergeCell ref="A3:D3"/>
  </mergeCells>
  <pageMargins left="0.7" right="0.7" top="0.75" bottom="0.75" header="0.3" footer="0.3"/>
  <pageSetup paperSize="9" scale="8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Biens &amp; Travaux</vt:lpstr>
      <vt:lpstr>Services de consultants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SNFI</dc:creator>
  <cp:lastModifiedBy>Monsieur Sangaré</cp:lastModifiedBy>
  <cp:lastPrinted>2023-06-02T09:18:42Z</cp:lastPrinted>
  <dcterms:created xsi:type="dcterms:W3CDTF">2022-02-11T13:00:00Z</dcterms:created>
  <dcterms:modified xsi:type="dcterms:W3CDTF">2024-06-12T11:00:22Z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4965355F483F4554838EA6038A80522D</vt:lpwstr>
  </property>
  <property fmtid="{D5CDD505-2E9C-101B-9397-08002B2CF9AE}" pid="3" name="KSOProductBuildVer">
    <vt:lpwstr>1033-11.2.0.11440</vt:lpwstr>
  </property>
</Properties>
</file>